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Проект " sheetId="4" r:id="rId1"/>
  </sheets>
  <calcPr calcId="145621"/>
</workbook>
</file>

<file path=xl/calcChain.xml><?xml version="1.0" encoding="utf-8"?>
<calcChain xmlns="http://schemas.openxmlformats.org/spreadsheetml/2006/main">
  <c r="J134" i="4" l="1"/>
  <c r="J135" i="4"/>
  <c r="J136" i="4"/>
  <c r="J137" i="4"/>
  <c r="J138" i="4"/>
  <c r="J139" i="4"/>
  <c r="J140" i="4"/>
  <c r="J130" i="4"/>
  <c r="J127" i="4"/>
  <c r="J8" i="4"/>
  <c r="J9" i="4"/>
  <c r="J10" i="4"/>
  <c r="J11" i="4"/>
  <c r="J12" i="4"/>
  <c r="J14" i="4"/>
  <c r="J13" i="4" s="1"/>
  <c r="J20" i="4"/>
  <c r="J21" i="4"/>
  <c r="J22" i="4"/>
  <c r="J23" i="4"/>
  <c r="J24" i="4"/>
  <c r="J25" i="4"/>
  <c r="J26" i="4"/>
  <c r="J27" i="4"/>
  <c r="J28" i="4"/>
  <c r="J32" i="4"/>
  <c r="J33" i="4"/>
  <c r="J34" i="4"/>
  <c r="J36" i="4"/>
  <c r="J37" i="4"/>
  <c r="J38" i="4"/>
  <c r="J43" i="4"/>
  <c r="J44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75" i="4"/>
  <c r="J76" i="4"/>
  <c r="J77" i="4"/>
  <c r="J78" i="4"/>
  <c r="J79" i="4"/>
  <c r="J80" i="4"/>
  <c r="J81" i="4"/>
  <c r="J82" i="4"/>
  <c r="J83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22" i="4"/>
  <c r="J123" i="4"/>
  <c r="J124" i="4"/>
  <c r="J125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9" i="4"/>
  <c r="J158" i="4"/>
  <c r="J161" i="4"/>
  <c r="J160" i="4" s="1"/>
  <c r="J163" i="4"/>
  <c r="J162" i="4" s="1"/>
  <c r="J165" i="4"/>
  <c r="J166" i="4"/>
  <c r="J16" i="4"/>
  <c r="J171" i="4" s="1"/>
  <c r="J73" i="4"/>
  <c r="J72" i="4" s="1"/>
  <c r="J19" i="4"/>
  <c r="J18" i="4" s="1"/>
  <c r="J118" i="4"/>
  <c r="J172" i="4" s="1"/>
  <c r="J119" i="4"/>
  <c r="J120" i="4"/>
  <c r="J68" i="4"/>
  <c r="J69" i="4"/>
  <c r="J70" i="4"/>
  <c r="J114" i="4"/>
  <c r="J115" i="4"/>
  <c r="J116" i="4"/>
  <c r="J117" i="4"/>
  <c r="J174" i="4"/>
  <c r="J29" i="4"/>
  <c r="J175" i="4" s="1"/>
  <c r="J30" i="4"/>
  <c r="J176" i="4"/>
  <c r="J40" i="4"/>
  <c r="J177" i="4" s="1"/>
  <c r="J65" i="4"/>
  <c r="J178" i="4" s="1"/>
  <c r="J66" i="4"/>
  <c r="J179" i="4" s="1"/>
  <c r="J67" i="4"/>
  <c r="J180" i="4" s="1"/>
  <c r="J39" i="4"/>
  <c r="J41" i="4"/>
  <c r="J84" i="4" l="1"/>
  <c r="J173" i="4"/>
  <c r="J142" i="4"/>
  <c r="J141" i="4" s="1"/>
  <c r="J121" i="4"/>
  <c r="J45" i="4"/>
  <c r="J31" i="4"/>
  <c r="J7" i="4"/>
  <c r="J170" i="4"/>
  <c r="J181" i="4"/>
  <c r="J17" i="4"/>
  <c r="J74" i="4"/>
  <c r="J71" i="4" s="1"/>
  <c r="J42" i="4"/>
  <c r="J35" i="4"/>
  <c r="J133" i="4"/>
  <c r="J126" i="4" s="1"/>
  <c r="J169" i="4" s="1"/>
  <c r="J168" i="4"/>
  <c r="J182" i="4" s="1"/>
  <c r="J15" i="4"/>
  <c r="J167" i="4" l="1"/>
</calcChain>
</file>

<file path=xl/sharedStrings.xml><?xml version="1.0" encoding="utf-8"?>
<sst xmlns="http://schemas.openxmlformats.org/spreadsheetml/2006/main" count="355" uniqueCount="220">
  <si>
    <t>КОСГУ</t>
  </si>
  <si>
    <t>Наименование услуги</t>
  </si>
  <si>
    <t>ед.измерения</t>
  </si>
  <si>
    <t>количество</t>
  </si>
  <si>
    <t>цена (руб.)</t>
  </si>
  <si>
    <t>периодичность (мес.)</t>
  </si>
  <si>
    <t>сумма, руб.</t>
  </si>
  <si>
    <t>Примечание</t>
  </si>
  <si>
    <t>чел.</t>
  </si>
  <si>
    <t xml:space="preserve">Услуги связи </t>
  </si>
  <si>
    <t>Абон.плата за телефон</t>
  </si>
  <si>
    <t>линии</t>
  </si>
  <si>
    <t>Услуги интернета</t>
  </si>
  <si>
    <t>усл.</t>
  </si>
  <si>
    <t>Кабельное вещание</t>
  </si>
  <si>
    <t>Проведение дополнительной линии связи</t>
  </si>
  <si>
    <t>Приобретение конвертов</t>
  </si>
  <si>
    <t>шт.</t>
  </si>
  <si>
    <t xml:space="preserve">Транспортные услуги </t>
  </si>
  <si>
    <t>Транспортные услуги (заказ транспорта)</t>
  </si>
  <si>
    <t>часы</t>
  </si>
  <si>
    <t>Коммунальные услуги</t>
  </si>
  <si>
    <t xml:space="preserve">Вывоз ТБО  </t>
  </si>
  <si>
    <t xml:space="preserve">куб. м </t>
  </si>
  <si>
    <t>Вывоз КГО</t>
  </si>
  <si>
    <t xml:space="preserve">Содержание в чистоте помещений, зданий, дворов и иного имущества </t>
  </si>
  <si>
    <t>Механизированная уборка и вывоз снега (по разовым договорам)</t>
  </si>
  <si>
    <t>договор</t>
  </si>
  <si>
    <t xml:space="preserve"> Уборка кровли (по разовым договорам)</t>
  </si>
  <si>
    <t>Спиливание веток, деревьев</t>
  </si>
  <si>
    <t xml:space="preserve">Дератизация </t>
  </si>
  <si>
    <t>кв м</t>
  </si>
  <si>
    <t>Дератизация территории объекта (сплошная)</t>
  </si>
  <si>
    <t>Дезинсекция</t>
  </si>
  <si>
    <t xml:space="preserve">Обследование объекта на заселенность членистоногими </t>
  </si>
  <si>
    <t>кол-во обслед.</t>
  </si>
  <si>
    <t xml:space="preserve">Обследование объекта на заселенность грызунами </t>
  </si>
  <si>
    <t>Услуги прачечной</t>
  </si>
  <si>
    <t>кг</t>
  </si>
  <si>
    <t xml:space="preserve">Камерная обработка вещей </t>
  </si>
  <si>
    <t>Ремонт и реставрация нефинансовых активов</t>
  </si>
  <si>
    <t>Ремонт учебного оборудования (станков, швейных, вязальных машин и т.д.)</t>
  </si>
  <si>
    <t xml:space="preserve">Ремонт технологического оборудования </t>
  </si>
  <si>
    <t>Ремонт прочего оборудования (снегоуборочные машины и т.п.)</t>
  </si>
  <si>
    <t>Противопожарные мероприятия</t>
  </si>
  <si>
    <t>Техническое обслуживание АПС</t>
  </si>
  <si>
    <t>Техническое обслуживание КТС</t>
  </si>
  <si>
    <t>Техническое обслуживание БОПИ</t>
  </si>
  <si>
    <t>Перезарядка огнетушителей</t>
  </si>
  <si>
    <t>кол-во огнетуш.</t>
  </si>
  <si>
    <t>Огнезащитная обработка деревянных конструкций</t>
  </si>
  <si>
    <t>Испытание пожарных кранов, рукавов, устройств защитного заземления</t>
  </si>
  <si>
    <t>Обеспечение функционирования  и поддержка мультисерверных сетей, программно-аппаратных комплексов, вычислительной техники, оргтехники и их техническое обслуживание</t>
  </si>
  <si>
    <t>Ремонт компьютеров, оргтехники</t>
  </si>
  <si>
    <t>Услуги заправки тонера</t>
  </si>
  <si>
    <t>Другие расходы по содержанию имущества</t>
  </si>
  <si>
    <t>Техобслуживание и обеспечение функционирования сетей наружного освещения</t>
  </si>
  <si>
    <t>Ремонт и обслуживание системы видеонаблюдения</t>
  </si>
  <si>
    <t>Техобслуживание внутренних систем отопления</t>
  </si>
  <si>
    <t>Техобслуживание внутренних систем холодного и горячего водоснабжения, водоотведения</t>
  </si>
  <si>
    <t>Эксплуатация и техническое обслуживание электроустановки здания</t>
  </si>
  <si>
    <t>Техническое обслуживание электрических сетей</t>
  </si>
  <si>
    <t>Долевое участие в ТСЖ</t>
  </si>
  <si>
    <t>Обслуживание домофона, видеодомофона</t>
  </si>
  <si>
    <t>Проведение бактериологических исследований воздуха в помещениях</t>
  </si>
  <si>
    <t>Исследование пищи, воды бутилированной</t>
  </si>
  <si>
    <t>Поверка и ремонт весо-измерительных приборов (весов, манометров, водомеров и т.д.)</t>
  </si>
  <si>
    <t>Замеры электрооборудования</t>
  </si>
  <si>
    <t>Техническое обслуживание и поверка медицинского обрудования</t>
  </si>
  <si>
    <t>Поверка диэлектрических средств</t>
  </si>
  <si>
    <t>Обследование технического состояния вентиляции</t>
  </si>
  <si>
    <t>Техническое заключение для списания</t>
  </si>
  <si>
    <t>Услуги по промывке и опрессовке бойлера</t>
  </si>
  <si>
    <t>Поверка оборудования узла учета тепловой энергии</t>
  </si>
  <si>
    <t>Поверка трансформатора тока</t>
  </si>
  <si>
    <t>Обслуживание электроустановок здания</t>
  </si>
  <si>
    <t>Диагностика шлагбаума</t>
  </si>
  <si>
    <t>Техническое обслуживание наружных систем канализации</t>
  </si>
  <si>
    <t>Техобслуживание тепломех-го оборудования</t>
  </si>
  <si>
    <t>Техническое обслуживание системы автоматического регулирования теплоносителя</t>
  </si>
  <si>
    <t>Техническое обслуживание узла учета тепловой энергии с системой диспетчеризации</t>
  </si>
  <si>
    <t>ИТОГО 225</t>
  </si>
  <si>
    <t xml:space="preserve">Вневедомственная охрана  </t>
  </si>
  <si>
    <t>Вневедомственная охрана (тревожная кнопка)</t>
  </si>
  <si>
    <t>объект</t>
  </si>
  <si>
    <t xml:space="preserve">Услуги в области информационных технологий </t>
  </si>
  <si>
    <t>Ключ электронно-цифровой подписи</t>
  </si>
  <si>
    <t>Оплата услуг Консультант+, Гарант</t>
  </si>
  <si>
    <t>Обслуживание программного обеспечения Кросс Д (дети)</t>
  </si>
  <si>
    <t xml:space="preserve">Обслуживание серверов, информационных сайтов, защита данных </t>
  </si>
  <si>
    <t xml:space="preserve">Приобретение прав на программное обеспечение </t>
  </si>
  <si>
    <t xml:space="preserve">Другие расходы по прочим работам </t>
  </si>
  <si>
    <t>Услуги по обеспечению правопорядка (физическая охрана)</t>
  </si>
  <si>
    <t>час.</t>
  </si>
  <si>
    <t>Услуги нотариуса</t>
  </si>
  <si>
    <t>кол. услуг</t>
  </si>
  <si>
    <t>Спецоценка рабочих мест</t>
  </si>
  <si>
    <t>раб. места</t>
  </si>
  <si>
    <t>Мед.осмотры работников</t>
  </si>
  <si>
    <t>Ренгенография</t>
  </si>
  <si>
    <t>Выдача технической документации (кадастровые паспорта, электропаспорта, аккредитации)</t>
  </si>
  <si>
    <t>Обучение по электробезопасности</t>
  </si>
  <si>
    <t>Обучение по теплохозяйству</t>
  </si>
  <si>
    <t>Обучение пожарно-техническому минимуму</t>
  </si>
  <si>
    <t>Обучение "Первая помощь"</t>
  </si>
  <si>
    <t xml:space="preserve">Обучение ГО и ЧС </t>
  </si>
  <si>
    <t>Обучение по охране труда</t>
  </si>
  <si>
    <t>Обучение по экологии</t>
  </si>
  <si>
    <t>Обучение выполнения работ на высоте</t>
  </si>
  <si>
    <t>Сангигиеническое обучение</t>
  </si>
  <si>
    <t xml:space="preserve">Курсы повышения квалификации </t>
  </si>
  <si>
    <t>професс. переподготовка</t>
  </si>
  <si>
    <t>Подписка на периодические издания</t>
  </si>
  <si>
    <t>Изготовление бланочной продукции</t>
  </si>
  <si>
    <t>Услуги по утилизации ртутьсодержащтх отходов</t>
  </si>
  <si>
    <t>Услуги по утилизации химических реактивов, компьютеров</t>
  </si>
  <si>
    <t>Разработка и оформление проекта норматива образования отходов и лимитов на их размещение</t>
  </si>
  <si>
    <t>Услуги по замерам освещенности, влажности воздуха</t>
  </si>
  <si>
    <t>Разработка и изготовление планов эвакуации</t>
  </si>
  <si>
    <t>Услуги по оценке имущества</t>
  </si>
  <si>
    <t>Изготовление штампов, печатей</t>
  </si>
  <si>
    <t>Изготовление вывесок, стендов, баннеров</t>
  </si>
  <si>
    <t>Исследование питьевой воды, почвы</t>
  </si>
  <si>
    <t>Установка оборудования</t>
  </si>
  <si>
    <t>Услуги энергоаудита</t>
  </si>
  <si>
    <t>Услуги по лицензированию</t>
  </si>
  <si>
    <t>Физкультурно-оздоровительные услуги по предоставлению лыжных трасс</t>
  </si>
  <si>
    <t>Физкультурно-оздоровительные услуги спортивного сооружения "Плавательный бассейн"</t>
  </si>
  <si>
    <t>Услуги тира по стрелковой подготовке детей</t>
  </si>
  <si>
    <t xml:space="preserve">Уплата налогов, госпошлин </t>
  </si>
  <si>
    <t>Госпошлина для лицензирования</t>
  </si>
  <si>
    <t>Госпошлина для внесения изменения в уставную деятельность</t>
  </si>
  <si>
    <t>Госпошлина за выдачу удостоверения</t>
  </si>
  <si>
    <t xml:space="preserve">Госпошлина на переоформление гос регистрации прав на недвижимое имущество и пользование землей </t>
  </si>
  <si>
    <t>Компьютерная техника, оргтехника</t>
  </si>
  <si>
    <t>Компьютерная техника</t>
  </si>
  <si>
    <t>Бытовая техника, мебель</t>
  </si>
  <si>
    <t xml:space="preserve">Другие расходы на увеличение основных средств </t>
  </si>
  <si>
    <t>Медицинский инвентарь</t>
  </si>
  <si>
    <t>Хозяйственный инвентарь (баки, стремянки, ведра педальные и прочее)</t>
  </si>
  <si>
    <t>Жалюзи, карнизы, тюль, шторы</t>
  </si>
  <si>
    <t>Телефонный аппарат, калькуляторы, флэш-карта</t>
  </si>
  <si>
    <t>Огнетушители, пожарные коврики, знаки пожарной безопасности</t>
  </si>
  <si>
    <t>ИТОГО 310</t>
  </si>
  <si>
    <t xml:space="preserve">Другие расходы на увеличение стомости материальных запасов </t>
  </si>
  <si>
    <t>Сантехнические материалы</t>
  </si>
  <si>
    <t>Электротехнические материалы</t>
  </si>
  <si>
    <t>Канцтовары</t>
  </si>
  <si>
    <t>Диэлектрические перчатки, диэлектрические боты</t>
  </si>
  <si>
    <t>Бумага</t>
  </si>
  <si>
    <t>Инвентарь для уборки территории</t>
  </si>
  <si>
    <t>Прочее</t>
  </si>
  <si>
    <t>Посуда</t>
  </si>
  <si>
    <t>Бланочная продукция</t>
  </si>
  <si>
    <t>Строительные материалы</t>
  </si>
  <si>
    <t>Медикаменты и перевязочные средства</t>
  </si>
  <si>
    <t>обеспечение (по сроку годности) в соответствии с Приложением № 3 приказа минздрава от 05.11.2013 № 822н</t>
  </si>
  <si>
    <t>Увеличение стоимости продуктов питания</t>
  </si>
  <si>
    <t>Бутилированная питьевая вода</t>
  </si>
  <si>
    <t>Увеличение стоимости мягкого инвентаря</t>
  </si>
  <si>
    <t>Постельные принадлежности, полотенца</t>
  </si>
  <si>
    <t>Одеяла, подушки, матрацы</t>
  </si>
  <si>
    <t>Спецодежда</t>
  </si>
  <si>
    <t>Прочий мягкий инвентарь</t>
  </si>
  <si>
    <t>ИТОГО  340</t>
  </si>
  <si>
    <t>ИТОГО</t>
  </si>
  <si>
    <t>Обслуживание СБИС</t>
  </si>
  <si>
    <t>Директор    МБОУ СОШ</t>
  </si>
  <si>
    <t>Экономист</t>
  </si>
  <si>
    <t>____________________</t>
  </si>
  <si>
    <t>подпись</t>
  </si>
  <si>
    <t>расшифровка подписи</t>
  </si>
  <si>
    <t>информацию направить экономисту учреждения</t>
  </si>
  <si>
    <t>Оценка профессиональных рисков на рабочих местах</t>
  </si>
  <si>
    <t>Санитарная обработка  контейнерной площадки (дератизация, дезинфекция)</t>
  </si>
  <si>
    <t>Обслуживание., приобретение антивирусных программ</t>
  </si>
  <si>
    <t>ориентировочно 6000 руб</t>
  </si>
  <si>
    <t>Обслуживание программного обеспечения +VIP Net</t>
  </si>
  <si>
    <t>ориентировочно 7000 руб. 1 чел.</t>
  </si>
  <si>
    <t>ориентировочно 2500 руб. , рабочие по КОРЗ</t>
  </si>
  <si>
    <t>один раз в 3 года ориентировочно 1000 руб</t>
  </si>
  <si>
    <t>один раз в 3 года, ориентировочно 2000 руб.</t>
  </si>
  <si>
    <t xml:space="preserve">ориентировочно 2000 руб, </t>
  </si>
  <si>
    <t>ориентировочно 1000 руб. за 1 рабочее место, раз в 5 лет</t>
  </si>
  <si>
    <t>Реагент противогололедный Песок, песко-соляная смесь</t>
  </si>
  <si>
    <t>Компл.запчасти для оргтехники, вычислительной техники, запчасти для техн оборудования картриджи</t>
  </si>
  <si>
    <t>Приобретение подарочной (сувенирной) продукции дипломы</t>
  </si>
  <si>
    <t>223  14569</t>
  </si>
  <si>
    <t>Ориентировочно 1700 рублей (дезинф, дератиз, дезинсекц) в месяц</t>
  </si>
  <si>
    <t>828,00 руб. за услугу, 2 раза в месяц, ориентировочно 19872,00 в год</t>
  </si>
  <si>
    <t>какие транспортные услуги</t>
  </si>
  <si>
    <t>3543,00 руб.за услугу, 2 раза в год</t>
  </si>
  <si>
    <t>ориентировочно 60 руб. за кг</t>
  </si>
  <si>
    <t>ИТОГО  226</t>
  </si>
  <si>
    <t>ВСЕГО 221-340</t>
  </si>
  <si>
    <t>ИТОГО 221</t>
  </si>
  <si>
    <t>ИТОГО 222</t>
  </si>
  <si>
    <t>ИТОГО 223</t>
  </si>
  <si>
    <t>ИТОГО 291</t>
  </si>
  <si>
    <t>формулы в табличке и цены, выделенные оранжевым цветом, не трогать!</t>
  </si>
  <si>
    <t>наименование учреждения</t>
  </si>
  <si>
    <t xml:space="preserve">ориентировочно 800 руб. </t>
  </si>
  <si>
    <t>услуга заправки картриджа примерно 900 руб.</t>
  </si>
  <si>
    <t>фактическое количество человек на 01.04.2024 без д/о (кроме педработников) ; ориентировочная ст-ть женщины от 5200 до 8300 руб., мужчины от 3200 до 7000 руб.</t>
  </si>
  <si>
    <t>указать что приобретают (вид, кол-во, цена)</t>
  </si>
  <si>
    <t>ориентировочная стоимость 250 руб.</t>
  </si>
  <si>
    <t>Хозяйственные принадлежности, моющие средства</t>
  </si>
  <si>
    <t>Вывески и план эвакуации</t>
  </si>
  <si>
    <t>ООО "Офис51+, СЭД, ФИС ФРДО, Система "Образование" и т.д.</t>
  </si>
  <si>
    <t>Инструменты (шуруповерт, дрель, пилы, шлифовальные машины и т.д.)</t>
  </si>
  <si>
    <t>Аудио-видео техника (микрофон, колонки и т.д.)</t>
  </si>
  <si>
    <t>Мебель (шкафы, столы, стулья, стеллажи, тумбы и т.д.)</t>
  </si>
  <si>
    <t>Бытовая техника (чайник, микроволновка, швейная машина и т.д.)</t>
  </si>
  <si>
    <t>Оргтехника (мфу, принтер, сканер и т.д.)</t>
  </si>
  <si>
    <t>ориентировочная стоимость 350 руб.</t>
  </si>
  <si>
    <t>Проект  плана финансово-хозяйственной деятельности  на 2025  год  МБОУ г. Мурманска</t>
  </si>
  <si>
    <t>Обслуживание программного обеспечения Кросс Д (ЭДО)</t>
  </si>
  <si>
    <t>Возмещение расходов на прохождение медосмотров (с учетом страховых взносов)</t>
  </si>
  <si>
    <t>(при трудоустройстве)</t>
  </si>
  <si>
    <t>Психиотрическое освидетельствование (с учетом страховых взносов)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</si>
</sst>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0" fontId="3" fillId="3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Protection="1"/>
    <xf numFmtId="43" fontId="3" fillId="3" borderId="9" xfId="1" applyFont="1" applyFill="1" applyBorder="1" applyProtection="1"/>
    <xf numFmtId="43" fontId="3" fillId="3" borderId="10" xfId="1" applyFont="1" applyFill="1" applyBorder="1" applyProtection="1">
      <protection locked="0"/>
    </xf>
    <xf numFmtId="0" fontId="3" fillId="3" borderId="26" xfId="0" applyFont="1" applyFill="1" applyBorder="1" applyAlignment="1" applyProtection="1">
      <alignment horizontal="center" vertical="center"/>
    </xf>
    <xf numFmtId="0" fontId="4" fillId="3" borderId="19" xfId="0" applyFont="1" applyFill="1" applyBorder="1" applyProtection="1">
      <protection locked="0"/>
    </xf>
    <xf numFmtId="0" fontId="4" fillId="3" borderId="32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4" fillId="0" borderId="29" xfId="0" applyFont="1" applyFill="1" applyBorder="1" applyProtection="1">
      <protection locked="0"/>
    </xf>
    <xf numFmtId="43" fontId="4" fillId="0" borderId="19" xfId="1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center"/>
    </xf>
    <xf numFmtId="0" fontId="4" fillId="0" borderId="18" xfId="0" applyFont="1" applyFill="1" applyBorder="1" applyProtection="1">
      <protection locked="0"/>
    </xf>
    <xf numFmtId="43" fontId="4" fillId="0" borderId="32" xfId="1" applyFont="1" applyFill="1" applyBorder="1" applyAlignment="1" applyProtection="1">
      <alignment horizontal="right"/>
    </xf>
    <xf numFmtId="0" fontId="3" fillId="0" borderId="3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left"/>
    </xf>
    <xf numFmtId="0" fontId="4" fillId="0" borderId="19" xfId="0" applyFont="1" applyFill="1" applyBorder="1" applyProtection="1">
      <protection locked="0"/>
    </xf>
    <xf numFmtId="4" fontId="3" fillId="0" borderId="19" xfId="0" applyNumberFormat="1" applyFont="1" applyFill="1" applyBorder="1" applyAlignment="1" applyProtection="1">
      <alignment horizontal="center"/>
      <protection locked="0"/>
    </xf>
    <xf numFmtId="43" fontId="4" fillId="0" borderId="19" xfId="1" applyFont="1" applyFill="1" applyBorder="1" applyProtection="1">
      <protection locked="0"/>
    </xf>
    <xf numFmtId="0" fontId="4" fillId="0" borderId="19" xfId="0" applyFont="1" applyFill="1" applyBorder="1" applyProtection="1"/>
    <xf numFmtId="0" fontId="4" fillId="0" borderId="27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protection locked="0"/>
    </xf>
    <xf numFmtId="4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4" fillId="0" borderId="32" xfId="0" applyFont="1" applyFill="1" applyBorder="1" applyProtection="1"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4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24" xfId="0" applyFont="1" applyFill="1" applyBorder="1" applyProtection="1"/>
    <xf numFmtId="0" fontId="4" fillId="0" borderId="0" xfId="0" applyFont="1" applyFill="1" applyBorder="1" applyProtection="1"/>
    <xf numFmtId="4" fontId="4" fillId="0" borderId="25" xfId="0" applyNumberFormat="1" applyFont="1" applyFill="1" applyBorder="1" applyProtection="1"/>
    <xf numFmtId="0" fontId="4" fillId="0" borderId="27" xfId="0" applyFont="1" applyFill="1" applyBorder="1" applyProtection="1">
      <protection locked="0"/>
    </xf>
    <xf numFmtId="4" fontId="3" fillId="0" borderId="19" xfId="1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31" xfId="0" applyFont="1" applyFill="1" applyBorder="1" applyProtection="1"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4" fillId="0" borderId="36" xfId="0" applyFont="1" applyFill="1" applyBorder="1" applyProtection="1">
      <protection locked="0"/>
    </xf>
    <xf numFmtId="43" fontId="4" fillId="0" borderId="14" xfId="1" applyFont="1" applyFill="1" applyBorder="1" applyAlignment="1" applyProtection="1">
      <alignment horizontal="right"/>
    </xf>
    <xf numFmtId="0" fontId="4" fillId="0" borderId="18" xfId="0" applyFont="1" applyFill="1" applyBorder="1" applyAlignment="1" applyProtection="1"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3" fillId="0" borderId="12" xfId="0" applyFont="1" applyFill="1" applyBorder="1" applyAlignment="1" applyProtection="1"/>
    <xf numFmtId="0" fontId="3" fillId="0" borderId="14" xfId="0" applyFont="1" applyFill="1" applyBorder="1" applyAlignment="1" applyProtection="1"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left"/>
    </xf>
    <xf numFmtId="0" fontId="4" fillId="0" borderId="13" xfId="0" applyFont="1" applyFill="1" applyBorder="1" applyProtection="1">
      <protection locked="0"/>
    </xf>
    <xf numFmtId="43" fontId="3" fillId="0" borderId="19" xfId="1" applyFont="1" applyFill="1" applyBorder="1" applyProtection="1"/>
    <xf numFmtId="43" fontId="3" fillId="0" borderId="19" xfId="1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Protection="1">
      <protection locked="0"/>
    </xf>
    <xf numFmtId="0" fontId="5" fillId="0" borderId="24" xfId="0" applyFont="1" applyFill="1" applyBorder="1" applyProtection="1"/>
    <xf numFmtId="0" fontId="5" fillId="0" borderId="0" xfId="0" applyFont="1" applyFill="1" applyBorder="1" applyProtection="1"/>
    <xf numFmtId="4" fontId="3" fillId="0" borderId="32" xfId="1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Protection="1"/>
    <xf numFmtId="0" fontId="4" fillId="0" borderId="28" xfId="0" applyFont="1" applyFill="1" applyBorder="1" applyProtection="1"/>
    <xf numFmtId="0" fontId="3" fillId="0" borderId="37" xfId="0" applyFont="1" applyFill="1" applyBorder="1" applyAlignment="1" applyProtection="1">
      <alignment horizontal="center" vertical="center"/>
    </xf>
    <xf numFmtId="0" fontId="4" fillId="0" borderId="29" xfId="0" applyFont="1" applyFill="1" applyBorder="1" applyProtection="1"/>
    <xf numFmtId="0" fontId="4" fillId="0" borderId="3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 vertical="center"/>
    </xf>
    <xf numFmtId="43" fontId="3" fillId="0" borderId="14" xfId="1" applyFont="1" applyFill="1" applyBorder="1" applyProtection="1"/>
    <xf numFmtId="43" fontId="3" fillId="0" borderId="15" xfId="1" applyFont="1" applyFill="1" applyBorder="1" applyProtection="1">
      <protection locked="0"/>
    </xf>
    <xf numFmtId="0" fontId="4" fillId="0" borderId="25" xfId="0" applyFont="1" applyFill="1" applyBorder="1" applyProtection="1"/>
    <xf numFmtId="43" fontId="4" fillId="0" borderId="14" xfId="1" applyFont="1" applyFill="1" applyBorder="1" applyProtection="1"/>
    <xf numFmtId="43" fontId="3" fillId="0" borderId="30" xfId="1" applyFont="1" applyFill="1" applyBorder="1" applyProtection="1">
      <protection locked="0"/>
    </xf>
    <xf numFmtId="0" fontId="4" fillId="0" borderId="36" xfId="0" applyFont="1" applyFill="1" applyBorder="1" applyAlignment="1" applyProtection="1">
      <alignment horizontal="center"/>
    </xf>
    <xf numFmtId="43" fontId="3" fillId="0" borderId="32" xfId="1" applyFont="1" applyFill="1" applyBorder="1" applyProtection="1"/>
    <xf numFmtId="43" fontId="3" fillId="0" borderId="20" xfId="1" applyFont="1" applyFill="1" applyBorder="1" applyProtection="1">
      <protection locked="0"/>
    </xf>
    <xf numFmtId="43" fontId="3" fillId="0" borderId="35" xfId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4" fontId="4" fillId="0" borderId="19" xfId="0" applyNumberFormat="1" applyFont="1" applyFill="1" applyBorder="1" applyProtection="1"/>
    <xf numFmtId="0" fontId="4" fillId="0" borderId="19" xfId="0" applyFont="1" applyFill="1" applyBorder="1" applyAlignment="1" applyProtection="1">
      <alignment horizontal="left" wrapText="1"/>
    </xf>
    <xf numFmtId="0" fontId="4" fillId="0" borderId="27" xfId="0" applyFont="1" applyFill="1" applyBorder="1" applyAlignment="1" applyProtection="1"/>
    <xf numFmtId="0" fontId="4" fillId="0" borderId="28" xfId="0" applyFont="1" applyFill="1" applyBorder="1" applyAlignment="1" applyProtection="1"/>
    <xf numFmtId="0" fontId="4" fillId="0" borderId="29" xfId="0" applyFont="1" applyFill="1" applyBorder="1" applyAlignment="1" applyProtection="1"/>
    <xf numFmtId="0" fontId="3" fillId="5" borderId="7" xfId="0" applyFont="1" applyFill="1" applyBorder="1" applyAlignment="1" applyProtection="1">
      <alignment horizontal="center" vertical="center"/>
    </xf>
    <xf numFmtId="0" fontId="4" fillId="5" borderId="9" xfId="0" applyFont="1" applyFill="1" applyBorder="1" applyProtection="1">
      <protection locked="0"/>
    </xf>
    <xf numFmtId="4" fontId="3" fillId="5" borderId="9" xfId="0" applyNumberFormat="1" applyFont="1" applyFill="1" applyBorder="1" applyAlignment="1" applyProtection="1">
      <alignment horizontal="center"/>
      <protection locked="0"/>
    </xf>
    <xf numFmtId="43" fontId="3" fillId="5" borderId="9" xfId="1" applyFont="1" applyFill="1" applyBorder="1" applyProtection="1"/>
    <xf numFmtId="43" fontId="3" fillId="5" borderId="10" xfId="1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left"/>
    </xf>
    <xf numFmtId="0" fontId="4" fillId="5" borderId="8" xfId="0" applyFont="1" applyFill="1" applyBorder="1" applyAlignment="1" applyProtection="1">
      <alignment horizontal="left"/>
    </xf>
    <xf numFmtId="0" fontId="4" fillId="5" borderId="23" xfId="0" applyFont="1" applyFill="1" applyBorder="1" applyAlignment="1" applyProtection="1">
      <alignment horizontal="left"/>
    </xf>
    <xf numFmtId="0" fontId="4" fillId="5" borderId="22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4" fillId="5" borderId="5" xfId="0" applyFont="1" applyFill="1" applyBorder="1" applyProtection="1">
      <protection locked="0"/>
    </xf>
    <xf numFmtId="4" fontId="3" fillId="5" borderId="5" xfId="0" applyNumberFormat="1" applyFont="1" applyFill="1" applyBorder="1" applyAlignment="1" applyProtection="1">
      <alignment horizontal="center"/>
      <protection locked="0"/>
    </xf>
    <xf numFmtId="43" fontId="4" fillId="5" borderId="5" xfId="1" applyFont="1" applyFill="1" applyBorder="1" applyProtection="1"/>
    <xf numFmtId="0" fontId="3" fillId="5" borderId="21" xfId="0" applyFont="1" applyFill="1" applyBorder="1" applyAlignment="1" applyProtection="1">
      <alignment horizontal="center" vertical="center"/>
    </xf>
    <xf numFmtId="0" fontId="3" fillId="5" borderId="23" xfId="0" applyFont="1" applyFill="1" applyBorder="1" applyProtection="1">
      <protection locked="0"/>
    </xf>
    <xf numFmtId="0" fontId="3" fillId="5" borderId="9" xfId="0" applyFont="1" applyFill="1" applyBorder="1" applyProtection="1"/>
    <xf numFmtId="0" fontId="3" fillId="5" borderId="19" xfId="0" applyFont="1" applyFill="1" applyBorder="1" applyAlignment="1" applyProtection="1">
      <alignment horizontal="left" vertical="center"/>
    </xf>
    <xf numFmtId="0" fontId="4" fillId="5" borderId="19" xfId="0" applyFont="1" applyFill="1" applyBorder="1" applyProtection="1">
      <protection locked="0"/>
    </xf>
    <xf numFmtId="4" fontId="3" fillId="5" borderId="19" xfId="0" applyNumberFormat="1" applyFont="1" applyFill="1" applyBorder="1" applyAlignment="1" applyProtection="1">
      <alignment horizontal="center"/>
      <protection locked="0"/>
    </xf>
    <xf numFmtId="43" fontId="3" fillId="5" borderId="19" xfId="1" applyFont="1" applyFill="1" applyBorder="1" applyProtection="1"/>
    <xf numFmtId="43" fontId="3" fillId="5" borderId="19" xfId="1" applyFont="1" applyFill="1" applyBorder="1" applyProtection="1">
      <protection locked="0"/>
    </xf>
    <xf numFmtId="0" fontId="3" fillId="5" borderId="8" xfId="0" applyFont="1" applyFill="1" applyBorder="1" applyProtection="1"/>
    <xf numFmtId="0" fontId="4" fillId="5" borderId="22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23" xfId="0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4" fillId="0" borderId="17" xfId="0" applyFont="1" applyFill="1" applyBorder="1" applyAlignment="1" applyProtection="1"/>
    <xf numFmtId="0" fontId="4" fillId="0" borderId="28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4" fillId="5" borderId="22" xfId="0" applyFont="1" applyFill="1" applyBorder="1" applyProtection="1"/>
    <xf numFmtId="0" fontId="4" fillId="5" borderId="8" xfId="0" applyFont="1" applyFill="1" applyBorder="1" applyProtection="1"/>
    <xf numFmtId="0" fontId="4" fillId="5" borderId="23" xfId="0" applyFont="1" applyFill="1" applyBorder="1" applyProtection="1"/>
    <xf numFmtId="43" fontId="4" fillId="5" borderId="9" xfId="1" applyFont="1" applyFill="1" applyBorder="1" applyProtection="1"/>
    <xf numFmtId="0" fontId="3" fillId="4" borderId="19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4" fontId="3" fillId="3" borderId="32" xfId="0" applyNumberFormat="1" applyFont="1" applyFill="1" applyBorder="1" applyAlignment="1" applyProtection="1">
      <alignment horizontal="center"/>
      <protection locked="0"/>
    </xf>
    <xf numFmtId="43" fontId="3" fillId="3" borderId="34" xfId="1" applyFont="1" applyFill="1" applyBorder="1" applyProtection="1"/>
    <xf numFmtId="43" fontId="3" fillId="3" borderId="45" xfId="1" applyFont="1" applyFill="1" applyBorder="1" applyProtection="1">
      <protection locked="0"/>
    </xf>
    <xf numFmtId="0" fontId="3" fillId="3" borderId="43" xfId="0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0" fontId="4" fillId="3" borderId="39" xfId="0" applyFont="1" applyFill="1" applyBorder="1" applyAlignment="1" applyProtection="1">
      <alignment horizontal="left"/>
    </xf>
    <xf numFmtId="0" fontId="4" fillId="3" borderId="44" xfId="0" applyFont="1" applyFill="1" applyBorder="1" applyProtection="1">
      <protection locked="0"/>
    </xf>
    <xf numFmtId="4" fontId="3" fillId="3" borderId="40" xfId="0" applyNumberFormat="1" applyFont="1" applyFill="1" applyBorder="1" applyAlignment="1" applyProtection="1">
      <alignment horizontal="center"/>
      <protection locked="0"/>
    </xf>
    <xf numFmtId="43" fontId="3" fillId="3" borderId="40" xfId="1" applyFont="1" applyFill="1" applyBorder="1" applyProtection="1"/>
    <xf numFmtId="0" fontId="3" fillId="3" borderId="8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alignment horizontal="left"/>
    </xf>
    <xf numFmtId="0" fontId="4" fillId="3" borderId="23" xfId="0" applyFont="1" applyFill="1" applyBorder="1" applyAlignment="1" applyProtection="1">
      <protection locked="0"/>
    </xf>
    <xf numFmtId="4" fontId="3" fillId="3" borderId="9" xfId="0" applyNumberFormat="1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wrapText="1"/>
      <protection locked="0"/>
    </xf>
    <xf numFmtId="4" fontId="3" fillId="3" borderId="39" xfId="0" applyNumberFormat="1" applyFont="1" applyFill="1" applyBorder="1" applyAlignment="1" applyProtection="1">
      <alignment horizontal="center" wrapText="1"/>
      <protection locked="0"/>
    </xf>
    <xf numFmtId="0" fontId="3" fillId="3" borderId="22" xfId="0" applyFont="1" applyFill="1" applyBorder="1" applyAlignment="1" applyProtection="1">
      <alignment horizontal="left"/>
    </xf>
    <xf numFmtId="0" fontId="4" fillId="3" borderId="23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3" fillId="3" borderId="8" xfId="0" applyFont="1" applyFill="1" applyBorder="1" applyProtection="1"/>
    <xf numFmtId="0" fontId="4" fillId="3" borderId="8" xfId="0" applyFont="1" applyFill="1" applyBorder="1" applyProtection="1"/>
    <xf numFmtId="0" fontId="4" fillId="3" borderId="23" xfId="0" applyFont="1" applyFill="1" applyBorder="1" applyProtection="1"/>
    <xf numFmtId="0" fontId="3" fillId="3" borderId="8" xfId="0" applyFont="1" applyFill="1" applyBorder="1" applyAlignment="1" applyProtection="1"/>
    <xf numFmtId="0" fontId="3" fillId="3" borderId="9" xfId="0" applyFont="1" applyFill="1" applyBorder="1" applyProtection="1"/>
    <xf numFmtId="0" fontId="4" fillId="3" borderId="8" xfId="0" applyFont="1" applyFill="1" applyBorder="1" applyAlignment="1" applyProtection="1">
      <alignment horizontal="center"/>
    </xf>
    <xf numFmtId="0" fontId="4" fillId="3" borderId="23" xfId="0" applyFont="1" applyFill="1" applyBorder="1" applyAlignment="1" applyProtection="1">
      <alignment horizontal="center"/>
    </xf>
    <xf numFmtId="0" fontId="9" fillId="0" borderId="0" xfId="0" applyFont="1" applyFill="1"/>
    <xf numFmtId="43" fontId="3" fillId="5" borderId="6" xfId="1" applyFont="1" applyFill="1" applyBorder="1" applyProtection="1">
      <protection locked="0"/>
    </xf>
    <xf numFmtId="0" fontId="3" fillId="0" borderId="30" xfId="0" applyFont="1" applyFill="1" applyBorder="1" applyAlignment="1" applyProtection="1">
      <alignment wrapText="1"/>
      <protection locked="0"/>
    </xf>
    <xf numFmtId="43" fontId="3" fillId="0" borderId="30" xfId="1" applyFont="1" applyFill="1" applyBorder="1" applyAlignment="1" applyProtection="1">
      <alignment wrapText="1"/>
      <protection locked="0"/>
    </xf>
    <xf numFmtId="49" fontId="3" fillId="0" borderId="30" xfId="1" applyNumberFormat="1" applyFont="1" applyFill="1" applyBorder="1" applyAlignment="1" applyProtection="1">
      <alignment horizontal="left"/>
      <protection locked="0"/>
    </xf>
    <xf numFmtId="0" fontId="3" fillId="0" borderId="30" xfId="1" applyNumberFormat="1" applyFont="1" applyFill="1" applyBorder="1" applyAlignment="1" applyProtection="1">
      <alignment horizontal="left" vertical="top" wrapText="1"/>
      <protection locked="0"/>
    </xf>
    <xf numFmtId="0" fontId="9" fillId="0" borderId="19" xfId="0" applyFont="1" applyFill="1" applyBorder="1"/>
    <xf numFmtId="0" fontId="3" fillId="0" borderId="30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30" xfId="1" applyNumberFormat="1" applyFont="1" applyFill="1" applyBorder="1" applyAlignment="1" applyProtection="1">
      <alignment horizontal="left"/>
      <protection locked="0"/>
    </xf>
    <xf numFmtId="0" fontId="3" fillId="0" borderId="30" xfId="1" applyNumberFormat="1" applyFont="1" applyFill="1" applyBorder="1" applyProtection="1">
      <protection locked="0"/>
    </xf>
    <xf numFmtId="43" fontId="7" fillId="0" borderId="30" xfId="1" applyFont="1" applyFill="1" applyBorder="1" applyAlignment="1" applyProtection="1">
      <alignment wrapText="1"/>
      <protection locked="0"/>
    </xf>
    <xf numFmtId="43" fontId="3" fillId="0" borderId="38" xfId="1" applyFont="1" applyFill="1" applyBorder="1" applyProtection="1">
      <protection locked="0"/>
    </xf>
    <xf numFmtId="43" fontId="3" fillId="0" borderId="15" xfId="1" applyFont="1" applyFill="1" applyBorder="1" applyAlignment="1" applyProtection="1">
      <alignment vertical="top" wrapText="1"/>
      <protection locked="0"/>
    </xf>
    <xf numFmtId="0" fontId="3" fillId="0" borderId="0" xfId="0" applyFont="1" applyFill="1"/>
    <xf numFmtId="0" fontId="3" fillId="0" borderId="14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center"/>
    </xf>
    <xf numFmtId="0" fontId="3" fillId="5" borderId="5" xfId="0" applyFont="1" applyFill="1" applyBorder="1" applyProtection="1"/>
    <xf numFmtId="0" fontId="3" fillId="3" borderId="32" xfId="0" applyFont="1" applyFill="1" applyBorder="1" applyProtection="1"/>
    <xf numFmtId="0" fontId="3" fillId="3" borderId="40" xfId="0" applyFont="1" applyFill="1" applyBorder="1" applyProtection="1"/>
    <xf numFmtId="0" fontId="3" fillId="5" borderId="19" xfId="0" applyFont="1" applyFill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Protection="1"/>
    <xf numFmtId="0" fontId="3" fillId="3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9" xfId="0" applyFont="1" applyFill="1" applyBorder="1" applyProtection="1"/>
    <xf numFmtId="0" fontId="3" fillId="0" borderId="32" xfId="0" applyFont="1" applyFill="1" applyBorder="1" applyProtection="1"/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27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center" vertical="center"/>
    </xf>
    <xf numFmtId="4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/>
    <xf numFmtId="43" fontId="3" fillId="3" borderId="19" xfId="1" applyFont="1" applyFill="1" applyBorder="1" applyProtection="1"/>
    <xf numFmtId="43" fontId="3" fillId="3" borderId="30" xfId="1" applyFont="1" applyFill="1" applyBorder="1" applyProtection="1">
      <protection locked="0"/>
    </xf>
    <xf numFmtId="0" fontId="3" fillId="3" borderId="36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 vertical="center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1" applyNumberFormat="1" applyFont="1" applyFill="1" applyBorder="1" applyAlignment="1">
      <alignment horizontal="center"/>
    </xf>
    <xf numFmtId="4" fontId="3" fillId="2" borderId="32" xfId="0" applyNumberFormat="1" applyFont="1" applyFill="1" applyBorder="1" applyAlignment="1" applyProtection="1">
      <alignment horizontal="center"/>
      <protection locked="0"/>
    </xf>
    <xf numFmtId="4" fontId="3" fillId="2" borderId="19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/>
    <xf numFmtId="43" fontId="3" fillId="0" borderId="20" xfId="1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left"/>
    </xf>
    <xf numFmtId="0" fontId="4" fillId="0" borderId="31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 vertical="top"/>
    </xf>
    <xf numFmtId="0" fontId="3" fillId="5" borderId="9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28" xfId="0" applyFont="1" applyFill="1" applyBorder="1" applyAlignment="1" applyProtection="1">
      <alignment horizontal="left"/>
    </xf>
    <xf numFmtId="0" fontId="4" fillId="0" borderId="29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6" fillId="5" borderId="22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6" fillId="5" borderId="23" xfId="0" applyFont="1" applyFill="1" applyBorder="1" applyAlignment="1" applyProtection="1">
      <alignment horizontal="center"/>
    </xf>
    <xf numFmtId="0" fontId="3" fillId="3" borderId="44" xfId="0" applyFont="1" applyFill="1" applyBorder="1" applyAlignment="1" applyProtection="1">
      <alignment horizontal="left" wrapText="1"/>
    </xf>
    <xf numFmtId="0" fontId="3" fillId="3" borderId="43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left" wrapText="1"/>
    </xf>
    <xf numFmtId="0" fontId="4" fillId="0" borderId="29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left" wrapText="1"/>
    </xf>
    <xf numFmtId="0" fontId="4" fillId="0" borderId="18" xfId="0" applyFont="1" applyFill="1" applyBorder="1" applyAlignment="1" applyProtection="1">
      <alignment horizontal="left" wrapText="1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39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wrapText="1"/>
    </xf>
    <xf numFmtId="0" fontId="4" fillId="0" borderId="13" xfId="0" applyFont="1" applyFill="1" applyBorder="1" applyAlignment="1" applyProtection="1">
      <alignment horizontal="left" wrapText="1"/>
    </xf>
    <xf numFmtId="0" fontId="4" fillId="5" borderId="27" xfId="0" applyFont="1" applyFill="1" applyBorder="1" applyAlignment="1" applyProtection="1">
      <alignment horizontal="center"/>
    </xf>
    <xf numFmtId="0" fontId="4" fillId="5" borderId="28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/>
    </xf>
    <xf numFmtId="0" fontId="4" fillId="0" borderId="28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left"/>
    </xf>
    <xf numFmtId="0" fontId="4" fillId="5" borderId="22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23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1"/>
  <sheetViews>
    <sheetView tabSelected="1" topLeftCell="A154" zoomScale="80" zoomScaleNormal="80" workbookViewId="0">
      <selection activeCell="A141" sqref="A141:XFD142"/>
    </sheetView>
  </sheetViews>
  <sheetFormatPr defaultRowHeight="15" x14ac:dyDescent="0.25"/>
  <cols>
    <col min="1" max="1" width="17" style="127" customWidth="1"/>
    <col min="2" max="4" width="9.140625" style="128"/>
    <col min="5" max="5" width="70.7109375" style="128" customWidth="1"/>
    <col min="6" max="6" width="11" style="127" customWidth="1"/>
    <col min="7" max="7" width="14.7109375" style="128" customWidth="1"/>
    <col min="8" max="8" width="14.7109375" style="129" customWidth="1"/>
    <col min="9" max="9" width="14.7109375" style="174" customWidth="1"/>
    <col min="10" max="10" width="16.7109375" style="128" customWidth="1"/>
    <col min="11" max="11" width="48.5703125" style="174" customWidth="1"/>
    <col min="12" max="15" width="9.140625" style="128"/>
    <col min="16" max="16" width="10.5703125" style="128" bestFit="1" customWidth="1"/>
    <col min="17" max="16384" width="9.140625" style="128"/>
  </cols>
  <sheetData>
    <row r="2" spans="1:11" ht="18.75" x14ac:dyDescent="0.3">
      <c r="D2" s="36" t="s">
        <v>215</v>
      </c>
      <c r="E2" s="36"/>
      <c r="F2" s="218"/>
      <c r="G2" s="36"/>
      <c r="H2" s="37"/>
      <c r="I2" s="174" t="s">
        <v>200</v>
      </c>
    </row>
    <row r="3" spans="1:11" ht="18.75" x14ac:dyDescent="0.3">
      <c r="D3" s="36"/>
      <c r="E3" s="36"/>
      <c r="F3" s="218"/>
      <c r="G3" s="36"/>
      <c r="H3" s="37"/>
    </row>
    <row r="4" spans="1:11" ht="18.75" x14ac:dyDescent="0.3">
      <c r="D4" s="36"/>
      <c r="E4" s="36"/>
      <c r="F4" s="218"/>
      <c r="G4" s="36" t="s">
        <v>172</v>
      </c>
      <c r="H4" s="37"/>
      <c r="I4" s="36"/>
    </row>
    <row r="5" spans="1:11" ht="15.75" thickBot="1" x14ac:dyDescent="0.3">
      <c r="G5" s="250" t="s">
        <v>199</v>
      </c>
    </row>
    <row r="6" spans="1:11" ht="32.25" thickBot="1" x14ac:dyDescent="0.3">
      <c r="A6" s="38" t="s">
        <v>0</v>
      </c>
      <c r="B6" s="256" t="s">
        <v>1</v>
      </c>
      <c r="C6" s="257"/>
      <c r="D6" s="257"/>
      <c r="E6" s="258"/>
      <c r="F6" s="203" t="s">
        <v>2</v>
      </c>
      <c r="G6" s="39" t="s">
        <v>3</v>
      </c>
      <c r="H6" s="39" t="s">
        <v>4</v>
      </c>
      <c r="I6" s="40" t="s">
        <v>5</v>
      </c>
      <c r="J6" s="41" t="s">
        <v>6</v>
      </c>
      <c r="K6" s="42" t="s">
        <v>7</v>
      </c>
    </row>
    <row r="7" spans="1:11" ht="16.5" thickBot="1" x14ac:dyDescent="0.3">
      <c r="A7" s="102" t="s">
        <v>195</v>
      </c>
      <c r="B7" s="259" t="s">
        <v>9</v>
      </c>
      <c r="C7" s="259"/>
      <c r="D7" s="259"/>
      <c r="E7" s="259"/>
      <c r="F7" s="219"/>
      <c r="G7" s="103"/>
      <c r="H7" s="104"/>
      <c r="I7" s="117"/>
      <c r="J7" s="105">
        <f>SUM(J8:J12)</f>
        <v>0</v>
      </c>
      <c r="K7" s="106"/>
    </row>
    <row r="8" spans="1:11" ht="15.75" x14ac:dyDescent="0.25">
      <c r="A8" s="43">
        <v>16561</v>
      </c>
      <c r="B8" s="260" t="s">
        <v>10</v>
      </c>
      <c r="C8" s="260"/>
      <c r="D8" s="260"/>
      <c r="E8" s="260"/>
      <c r="F8" s="86" t="s">
        <v>11</v>
      </c>
      <c r="G8" s="44"/>
      <c r="H8" s="244">
        <v>996</v>
      </c>
      <c r="I8" s="189">
        <v>12</v>
      </c>
      <c r="J8" s="16">
        <f>ROUND(G8*H8*I8,0)</f>
        <v>0</v>
      </c>
      <c r="K8" s="88"/>
    </row>
    <row r="9" spans="1:11" ht="15.75" x14ac:dyDescent="0.25">
      <c r="A9" s="12">
        <v>16561</v>
      </c>
      <c r="B9" s="261" t="s">
        <v>12</v>
      </c>
      <c r="C9" s="261"/>
      <c r="D9" s="261"/>
      <c r="E9" s="261"/>
      <c r="F9" s="67" t="s">
        <v>13</v>
      </c>
      <c r="G9" s="29"/>
      <c r="H9" s="30"/>
      <c r="I9" s="190">
        <v>12</v>
      </c>
      <c r="J9" s="16">
        <f>ROUND(G9*H9*I9,0)</f>
        <v>0</v>
      </c>
      <c r="K9" s="91"/>
    </row>
    <row r="10" spans="1:11" ht="15.75" x14ac:dyDescent="0.25">
      <c r="A10" s="12">
        <v>16561</v>
      </c>
      <c r="B10" s="261" t="s">
        <v>14</v>
      </c>
      <c r="C10" s="261"/>
      <c r="D10" s="261"/>
      <c r="E10" s="261"/>
      <c r="F10" s="67" t="s">
        <v>13</v>
      </c>
      <c r="G10" s="29"/>
      <c r="H10" s="30"/>
      <c r="I10" s="190">
        <v>12</v>
      </c>
      <c r="J10" s="16">
        <f>ROUND(G10*H10*I10,0)</f>
        <v>0</v>
      </c>
      <c r="K10" s="91"/>
    </row>
    <row r="11" spans="1:11" ht="15.75" x14ac:dyDescent="0.25">
      <c r="A11" s="12">
        <v>16561</v>
      </c>
      <c r="B11" s="262" t="s">
        <v>15</v>
      </c>
      <c r="C11" s="263"/>
      <c r="D11" s="263"/>
      <c r="E11" s="264"/>
      <c r="F11" s="67" t="s">
        <v>11</v>
      </c>
      <c r="G11" s="29"/>
      <c r="H11" s="30"/>
      <c r="I11" s="190">
        <v>1</v>
      </c>
      <c r="J11" s="16">
        <f>ROUND(G11*H11*I11,0)</f>
        <v>0</v>
      </c>
      <c r="K11" s="91"/>
    </row>
    <row r="12" spans="1:11" ht="16.5" thickBot="1" x14ac:dyDescent="0.3">
      <c r="A12" s="46">
        <v>16561</v>
      </c>
      <c r="B12" s="253" t="s">
        <v>16</v>
      </c>
      <c r="C12" s="254"/>
      <c r="D12" s="254"/>
      <c r="E12" s="255"/>
      <c r="F12" s="204" t="s">
        <v>17</v>
      </c>
      <c r="G12" s="47"/>
      <c r="H12" s="48"/>
      <c r="I12" s="191">
        <v>1</v>
      </c>
      <c r="J12" s="16">
        <f>ROUND(G12*H12*I12,0)</f>
        <v>0</v>
      </c>
      <c r="K12" s="94"/>
    </row>
    <row r="13" spans="1:11" ht="16.5" thickBot="1" x14ac:dyDescent="0.3">
      <c r="A13" s="102" t="s">
        <v>196</v>
      </c>
      <c r="B13" s="107" t="s">
        <v>18</v>
      </c>
      <c r="C13" s="108"/>
      <c r="D13" s="108"/>
      <c r="E13" s="109"/>
      <c r="F13" s="220"/>
      <c r="G13" s="110"/>
      <c r="H13" s="104"/>
      <c r="I13" s="117"/>
      <c r="J13" s="105">
        <f>J14</f>
        <v>0</v>
      </c>
      <c r="K13" s="106"/>
    </row>
    <row r="14" spans="1:11" ht="16.5" thickBot="1" x14ac:dyDescent="0.3">
      <c r="A14" s="25">
        <v>16561</v>
      </c>
      <c r="B14" s="26" t="s">
        <v>19</v>
      </c>
      <c r="C14" s="26"/>
      <c r="D14" s="26"/>
      <c r="E14" s="49"/>
      <c r="F14" s="50" t="s">
        <v>20</v>
      </c>
      <c r="G14" s="51"/>
      <c r="H14" s="35"/>
      <c r="I14" s="192">
        <v>1</v>
      </c>
      <c r="J14" s="16">
        <f>ROUND(G14*H14*I14,0)</f>
        <v>0</v>
      </c>
      <c r="K14" s="95" t="s">
        <v>190</v>
      </c>
    </row>
    <row r="15" spans="1:11" ht="15.75" x14ac:dyDescent="0.25">
      <c r="A15" s="111" t="s">
        <v>197</v>
      </c>
      <c r="B15" s="265" t="s">
        <v>21</v>
      </c>
      <c r="C15" s="266"/>
      <c r="D15" s="266"/>
      <c r="E15" s="267"/>
      <c r="F15" s="221"/>
      <c r="G15" s="112"/>
      <c r="H15" s="113"/>
      <c r="I15" s="193"/>
      <c r="J15" s="114">
        <f>J16</f>
        <v>0</v>
      </c>
      <c r="K15" s="175"/>
    </row>
    <row r="16" spans="1:11" ht="16.5" thickBot="1" x14ac:dyDescent="0.3">
      <c r="A16" s="27" t="s">
        <v>187</v>
      </c>
      <c r="B16" s="261" t="s">
        <v>22</v>
      </c>
      <c r="C16" s="261"/>
      <c r="D16" s="261"/>
      <c r="E16" s="261"/>
      <c r="F16" s="67" t="s">
        <v>23</v>
      </c>
      <c r="G16" s="96"/>
      <c r="H16" s="245">
        <v>1024.8</v>
      </c>
      <c r="I16" s="190">
        <v>12</v>
      </c>
      <c r="J16" s="16">
        <f>ROUND(G16*H16*I16,0)</f>
        <v>0</v>
      </c>
      <c r="K16" s="75"/>
    </row>
    <row r="17" spans="1:11" ht="16.5" thickBot="1" x14ac:dyDescent="0.3">
      <c r="A17" s="115" t="s">
        <v>81</v>
      </c>
      <c r="B17" s="268"/>
      <c r="C17" s="269"/>
      <c r="D17" s="269"/>
      <c r="E17" s="270"/>
      <c r="F17" s="222"/>
      <c r="G17" s="116"/>
      <c r="H17" s="104"/>
      <c r="I17" s="117"/>
      <c r="J17" s="105">
        <f>J18+J31+J35+J42+J45</f>
        <v>0</v>
      </c>
      <c r="K17" s="106"/>
    </row>
    <row r="18" spans="1:11" ht="16.5" thickBot="1" x14ac:dyDescent="0.3">
      <c r="A18" s="145">
        <v>225</v>
      </c>
      <c r="B18" s="146" t="s">
        <v>25</v>
      </c>
      <c r="C18" s="147"/>
      <c r="D18" s="147"/>
      <c r="E18" s="147"/>
      <c r="F18" s="223"/>
      <c r="G18" s="8"/>
      <c r="H18" s="148"/>
      <c r="I18" s="194"/>
      <c r="J18" s="149">
        <f>SUM(J19:J28)</f>
        <v>0</v>
      </c>
      <c r="K18" s="150"/>
    </row>
    <row r="19" spans="1:11" ht="15.75" x14ac:dyDescent="0.25">
      <c r="A19" s="46">
        <v>16561</v>
      </c>
      <c r="B19" s="261" t="s">
        <v>24</v>
      </c>
      <c r="C19" s="261"/>
      <c r="D19" s="261"/>
      <c r="E19" s="261"/>
      <c r="F19" s="67" t="s">
        <v>23</v>
      </c>
      <c r="G19" s="29"/>
      <c r="H19" s="30"/>
      <c r="I19" s="190">
        <v>1</v>
      </c>
      <c r="J19" s="16">
        <f>ROUND(G19*H19*I19,0)</f>
        <v>0</v>
      </c>
      <c r="K19" s="94"/>
    </row>
    <row r="20" spans="1:11" ht="15.75" x14ac:dyDescent="0.25">
      <c r="A20" s="12">
        <v>16561</v>
      </c>
      <c r="B20" s="28" t="s">
        <v>29</v>
      </c>
      <c r="C20" s="28"/>
      <c r="D20" s="28"/>
      <c r="E20" s="28"/>
      <c r="F20" s="67" t="s">
        <v>27</v>
      </c>
      <c r="G20" s="61"/>
      <c r="H20" s="30"/>
      <c r="I20" s="190">
        <v>1</v>
      </c>
      <c r="J20" s="16">
        <f t="shared" ref="J20:J28" si="0">ROUND(G20*H20*I20,0)</f>
        <v>0</v>
      </c>
      <c r="K20" s="91"/>
    </row>
    <row r="21" spans="1:11" ht="15.75" x14ac:dyDescent="0.25">
      <c r="A21" s="12">
        <v>16561</v>
      </c>
      <c r="B21" s="261" t="s">
        <v>30</v>
      </c>
      <c r="C21" s="261"/>
      <c r="D21" s="261"/>
      <c r="E21" s="261"/>
      <c r="F21" s="67" t="s">
        <v>31</v>
      </c>
      <c r="G21" s="61"/>
      <c r="H21" s="246">
        <v>1.45</v>
      </c>
      <c r="I21" s="190">
        <v>12</v>
      </c>
      <c r="J21" s="16">
        <f t="shared" si="0"/>
        <v>0</v>
      </c>
      <c r="K21" s="91"/>
    </row>
    <row r="22" spans="1:11" ht="15.75" x14ac:dyDescent="0.25">
      <c r="A22" s="12">
        <v>16561</v>
      </c>
      <c r="B22" s="28" t="s">
        <v>32</v>
      </c>
      <c r="C22" s="28"/>
      <c r="D22" s="28"/>
      <c r="E22" s="28"/>
      <c r="F22" s="67" t="s">
        <v>31</v>
      </c>
      <c r="G22" s="61"/>
      <c r="H22" s="246">
        <v>1.5</v>
      </c>
      <c r="I22" s="190">
        <v>1</v>
      </c>
      <c r="J22" s="16">
        <f t="shared" si="0"/>
        <v>0</v>
      </c>
      <c r="K22" s="91"/>
    </row>
    <row r="23" spans="1:11" ht="15.75" x14ac:dyDescent="0.25">
      <c r="A23" s="12">
        <v>16561</v>
      </c>
      <c r="B23" s="28" t="s">
        <v>33</v>
      </c>
      <c r="C23" s="99"/>
      <c r="D23" s="100"/>
      <c r="E23" s="101"/>
      <c r="F23" s="67" t="s">
        <v>31</v>
      </c>
      <c r="G23" s="61"/>
      <c r="H23" s="246">
        <v>3.3</v>
      </c>
      <c r="I23" s="190">
        <v>1</v>
      </c>
      <c r="J23" s="16">
        <f t="shared" si="0"/>
        <v>0</v>
      </c>
      <c r="K23" s="91"/>
    </row>
    <row r="24" spans="1:11" ht="31.5" x14ac:dyDescent="0.25">
      <c r="A24" s="12">
        <v>16561</v>
      </c>
      <c r="B24" s="32" t="s">
        <v>174</v>
      </c>
      <c r="C24" s="32"/>
      <c r="D24" s="32"/>
      <c r="E24" s="97"/>
      <c r="F24" s="67" t="s">
        <v>13</v>
      </c>
      <c r="G24" s="61"/>
      <c r="H24" s="30"/>
      <c r="I24" s="190">
        <v>12</v>
      </c>
      <c r="J24" s="16">
        <f t="shared" si="0"/>
        <v>0</v>
      </c>
      <c r="K24" s="176" t="s">
        <v>188</v>
      </c>
    </row>
    <row r="25" spans="1:11" ht="31.5" x14ac:dyDescent="0.25">
      <c r="A25" s="12">
        <v>16561</v>
      </c>
      <c r="B25" s="28" t="s">
        <v>34</v>
      </c>
      <c r="C25" s="98"/>
      <c r="D25" s="98"/>
      <c r="E25" s="98"/>
      <c r="F25" s="205" t="s">
        <v>35</v>
      </c>
      <c r="G25" s="29"/>
      <c r="H25" s="30"/>
      <c r="I25" s="190">
        <v>12</v>
      </c>
      <c r="J25" s="16">
        <f t="shared" si="0"/>
        <v>0</v>
      </c>
      <c r="K25" s="177" t="s">
        <v>189</v>
      </c>
    </row>
    <row r="26" spans="1:11" ht="31.5" x14ac:dyDescent="0.25">
      <c r="A26" s="12">
        <v>16561</v>
      </c>
      <c r="B26" s="252" t="s">
        <v>36</v>
      </c>
      <c r="C26" s="98"/>
      <c r="D26" s="98"/>
      <c r="E26" s="98"/>
      <c r="F26" s="205" t="s">
        <v>35</v>
      </c>
      <c r="G26" s="29"/>
      <c r="H26" s="58"/>
      <c r="I26" s="190">
        <v>2</v>
      </c>
      <c r="J26" s="16">
        <f t="shared" si="0"/>
        <v>0</v>
      </c>
      <c r="K26" s="177" t="s">
        <v>191</v>
      </c>
    </row>
    <row r="27" spans="1:11" ht="15.75" x14ac:dyDescent="0.25">
      <c r="A27" s="12">
        <v>16561</v>
      </c>
      <c r="B27" s="13" t="s">
        <v>37</v>
      </c>
      <c r="C27" s="13"/>
      <c r="D27" s="13"/>
      <c r="E27" s="14"/>
      <c r="F27" s="206" t="s">
        <v>38</v>
      </c>
      <c r="G27" s="57"/>
      <c r="H27" s="30"/>
      <c r="I27" s="190">
        <v>12</v>
      </c>
      <c r="J27" s="16">
        <f t="shared" si="0"/>
        <v>0</v>
      </c>
      <c r="K27" s="91"/>
    </row>
    <row r="28" spans="1:11" ht="15.75" x14ac:dyDescent="0.25">
      <c r="A28" s="46">
        <v>16561</v>
      </c>
      <c r="B28" s="17" t="s">
        <v>39</v>
      </c>
      <c r="C28" s="17"/>
      <c r="D28" s="17"/>
      <c r="E28" s="18"/>
      <c r="F28" s="207" t="s">
        <v>38</v>
      </c>
      <c r="G28" s="60"/>
      <c r="H28" s="48"/>
      <c r="I28" s="191">
        <v>1</v>
      </c>
      <c r="J28" s="24">
        <f t="shared" si="0"/>
        <v>0</v>
      </c>
      <c r="K28" s="94" t="s">
        <v>192</v>
      </c>
    </row>
    <row r="29" spans="1:11" ht="15.75" x14ac:dyDescent="0.25">
      <c r="A29" s="144">
        <v>35561</v>
      </c>
      <c r="B29" s="28" t="s">
        <v>26</v>
      </c>
      <c r="C29" s="28"/>
      <c r="D29" s="28"/>
      <c r="E29" s="28"/>
      <c r="F29" s="67" t="s">
        <v>27</v>
      </c>
      <c r="G29" s="61"/>
      <c r="H29" s="30"/>
      <c r="I29" s="190">
        <v>1</v>
      </c>
      <c r="J29" s="16">
        <f>ROUND(G29*H29*I29,0)</f>
        <v>0</v>
      </c>
      <c r="K29" s="75"/>
    </row>
    <row r="30" spans="1:11" ht="15.75" x14ac:dyDescent="0.25">
      <c r="A30" s="144">
        <v>35561</v>
      </c>
      <c r="B30" s="28" t="s">
        <v>28</v>
      </c>
      <c r="C30" s="28"/>
      <c r="D30" s="28"/>
      <c r="E30" s="28"/>
      <c r="F30" s="67" t="s">
        <v>27</v>
      </c>
      <c r="G30" s="61"/>
      <c r="H30" s="30"/>
      <c r="I30" s="190">
        <v>1</v>
      </c>
      <c r="J30" s="16">
        <f t="shared" ref="J30" si="1">ROUND(G30*H30*I30,0)</f>
        <v>0</v>
      </c>
      <c r="K30" s="75"/>
    </row>
    <row r="31" spans="1:11" ht="16.5" thickBot="1" x14ac:dyDescent="0.3">
      <c r="A31" s="145">
        <v>225</v>
      </c>
      <c r="B31" s="151" t="s">
        <v>40</v>
      </c>
      <c r="C31" s="152"/>
      <c r="D31" s="152"/>
      <c r="E31" s="153"/>
      <c r="F31" s="224"/>
      <c r="G31" s="154"/>
      <c r="H31" s="155"/>
      <c r="I31" s="195"/>
      <c r="J31" s="156">
        <f>SUM(J32:J34)</f>
        <v>0</v>
      </c>
      <c r="K31" s="150"/>
    </row>
    <row r="32" spans="1:11" ht="15.75" x14ac:dyDescent="0.25">
      <c r="A32" s="43">
        <v>16561</v>
      </c>
      <c r="B32" s="62" t="s">
        <v>41</v>
      </c>
      <c r="C32" s="62"/>
      <c r="D32" s="62"/>
      <c r="E32" s="63"/>
      <c r="F32" s="76" t="s">
        <v>27</v>
      </c>
      <c r="G32" s="64"/>
      <c r="H32" s="45"/>
      <c r="I32" s="189">
        <v>1</v>
      </c>
      <c r="J32" s="65">
        <f>ROUND(G32*H32*I32,0)</f>
        <v>0</v>
      </c>
      <c r="K32" s="88"/>
    </row>
    <row r="33" spans="1:11" ht="15.75" x14ac:dyDescent="0.25">
      <c r="A33" s="12">
        <v>16561</v>
      </c>
      <c r="B33" s="13" t="s">
        <v>42</v>
      </c>
      <c r="C33" s="13"/>
      <c r="D33" s="13"/>
      <c r="E33" s="14"/>
      <c r="F33" s="208" t="s">
        <v>27</v>
      </c>
      <c r="G33" s="57"/>
      <c r="H33" s="30"/>
      <c r="I33" s="190">
        <v>1</v>
      </c>
      <c r="J33" s="16">
        <f t="shared" ref="J33:J34" si="2">ROUND(G33*H33*I33,0)</f>
        <v>0</v>
      </c>
      <c r="K33" s="91"/>
    </row>
    <row r="34" spans="1:11" ht="16.5" thickBot="1" x14ac:dyDescent="0.3">
      <c r="A34" s="46">
        <v>16561</v>
      </c>
      <c r="B34" s="17" t="s">
        <v>43</v>
      </c>
      <c r="C34" s="17"/>
      <c r="D34" s="17"/>
      <c r="E34" s="18"/>
      <c r="F34" s="204" t="s">
        <v>27</v>
      </c>
      <c r="G34" s="66"/>
      <c r="H34" s="48"/>
      <c r="I34" s="191">
        <v>1</v>
      </c>
      <c r="J34" s="24">
        <f t="shared" si="2"/>
        <v>0</v>
      </c>
      <c r="K34" s="94"/>
    </row>
    <row r="35" spans="1:11" ht="16.5" thickBot="1" x14ac:dyDescent="0.3">
      <c r="A35" s="1">
        <v>225</v>
      </c>
      <c r="B35" s="157" t="s">
        <v>44</v>
      </c>
      <c r="C35" s="158"/>
      <c r="D35" s="158"/>
      <c r="E35" s="159"/>
      <c r="F35" s="225"/>
      <c r="G35" s="160"/>
      <c r="H35" s="161"/>
      <c r="I35" s="171"/>
      <c r="J35" s="4">
        <f>SUM(J36:J38)</f>
        <v>0</v>
      </c>
      <c r="K35" s="5"/>
    </row>
    <row r="36" spans="1:11" ht="33.75" customHeight="1" x14ac:dyDescent="0.25">
      <c r="A36" s="12">
        <v>16561</v>
      </c>
      <c r="B36" s="13" t="s">
        <v>48</v>
      </c>
      <c r="C36" s="13"/>
      <c r="D36" s="13"/>
      <c r="E36" s="14"/>
      <c r="F36" s="209" t="s">
        <v>49</v>
      </c>
      <c r="G36" s="15"/>
      <c r="H36" s="30"/>
      <c r="I36" s="190">
        <v>1</v>
      </c>
      <c r="J36" s="16">
        <f t="shared" ref="J36:J38" si="3">ROUND(G36*H36*I36,0)</f>
        <v>0</v>
      </c>
      <c r="K36" s="91" t="s">
        <v>201</v>
      </c>
    </row>
    <row r="37" spans="1:11" ht="15.75" x14ac:dyDescent="0.25">
      <c r="A37" s="12">
        <v>16561</v>
      </c>
      <c r="B37" s="17" t="s">
        <v>50</v>
      </c>
      <c r="C37" s="17"/>
      <c r="D37" s="17"/>
      <c r="E37" s="18"/>
      <c r="F37" s="208" t="s">
        <v>27</v>
      </c>
      <c r="G37" s="15"/>
      <c r="H37" s="30"/>
      <c r="I37" s="190">
        <v>1</v>
      </c>
      <c r="J37" s="16">
        <f t="shared" si="3"/>
        <v>0</v>
      </c>
      <c r="K37" s="91"/>
    </row>
    <row r="38" spans="1:11" ht="15.75" x14ac:dyDescent="0.25">
      <c r="A38" s="20">
        <v>16561</v>
      </c>
      <c r="B38" s="21" t="s">
        <v>51</v>
      </c>
      <c r="C38" s="17"/>
      <c r="D38" s="17"/>
      <c r="E38" s="18"/>
      <c r="F38" s="204" t="s">
        <v>27</v>
      </c>
      <c r="G38" s="23"/>
      <c r="H38" s="48"/>
      <c r="I38" s="191">
        <v>1</v>
      </c>
      <c r="J38" s="24">
        <f t="shared" si="3"/>
        <v>0</v>
      </c>
      <c r="K38" s="94"/>
    </row>
    <row r="39" spans="1:11" ht="15.75" x14ac:dyDescent="0.25">
      <c r="A39" s="144">
        <v>34567</v>
      </c>
      <c r="B39" s="28" t="s">
        <v>45</v>
      </c>
      <c r="C39" s="28"/>
      <c r="D39" s="28"/>
      <c r="E39" s="28"/>
      <c r="F39" s="67" t="s">
        <v>13</v>
      </c>
      <c r="G39" s="29"/>
      <c r="H39" s="30"/>
      <c r="I39" s="190">
        <v>12</v>
      </c>
      <c r="J39" s="16">
        <f t="shared" ref="J39:J40" si="4">ROUND(G39*H39*I39,0)</f>
        <v>0</v>
      </c>
      <c r="K39" s="75"/>
    </row>
    <row r="40" spans="1:11" ht="15.75" x14ac:dyDescent="0.25">
      <c r="A40" s="144">
        <v>34563</v>
      </c>
      <c r="B40" s="28" t="s">
        <v>46</v>
      </c>
      <c r="C40" s="28"/>
      <c r="D40" s="28"/>
      <c r="E40" s="28"/>
      <c r="F40" s="67" t="s">
        <v>13</v>
      </c>
      <c r="G40" s="29"/>
      <c r="H40" s="130"/>
      <c r="I40" s="27">
        <v>12</v>
      </c>
      <c r="J40" s="16">
        <f t="shared" si="4"/>
        <v>0</v>
      </c>
      <c r="K40" s="75"/>
    </row>
    <row r="41" spans="1:11" ht="15.75" x14ac:dyDescent="0.25">
      <c r="A41" s="144">
        <v>34567</v>
      </c>
      <c r="B41" s="28" t="s">
        <v>47</v>
      </c>
      <c r="C41" s="28"/>
      <c r="D41" s="28"/>
      <c r="E41" s="28"/>
      <c r="F41" s="67" t="s">
        <v>13</v>
      </c>
      <c r="G41" s="29"/>
      <c r="H41" s="247">
        <v>3500</v>
      </c>
      <c r="I41" s="27">
        <v>12</v>
      </c>
      <c r="J41" s="16">
        <f>ROUND(G41*H41*I41,0)</f>
        <v>0</v>
      </c>
      <c r="K41" s="75"/>
    </row>
    <row r="42" spans="1:11" ht="42" customHeight="1" thickBot="1" x14ac:dyDescent="0.3">
      <c r="A42" s="145">
        <v>225</v>
      </c>
      <c r="B42" s="271" t="s">
        <v>52</v>
      </c>
      <c r="C42" s="272"/>
      <c r="D42" s="272"/>
      <c r="E42" s="272"/>
      <c r="F42" s="226"/>
      <c r="G42" s="162"/>
      <c r="H42" s="163"/>
      <c r="I42" s="195"/>
      <c r="J42" s="156">
        <f>SUM(J43:J44)</f>
        <v>0</v>
      </c>
      <c r="K42" s="150"/>
    </row>
    <row r="43" spans="1:11" ht="15.75" x14ac:dyDescent="0.25">
      <c r="A43" s="43">
        <v>16561</v>
      </c>
      <c r="B43" s="68" t="s">
        <v>53</v>
      </c>
      <c r="C43" s="69"/>
      <c r="D43" s="69"/>
      <c r="E43" s="69"/>
      <c r="F43" s="86" t="s">
        <v>27</v>
      </c>
      <c r="G43" s="70"/>
      <c r="H43" s="71"/>
      <c r="I43" s="189">
        <v>1</v>
      </c>
      <c r="J43" s="65">
        <f>ROUND(G43*H43*I43,0)</f>
        <v>0</v>
      </c>
      <c r="K43" s="88"/>
    </row>
    <row r="44" spans="1:11" ht="16.5" thickBot="1" x14ac:dyDescent="0.3">
      <c r="A44" s="20">
        <v>16561</v>
      </c>
      <c r="B44" s="21" t="s">
        <v>54</v>
      </c>
      <c r="C44" s="17"/>
      <c r="D44" s="17"/>
      <c r="E44" s="18"/>
      <c r="F44" s="210" t="s">
        <v>27</v>
      </c>
      <c r="G44" s="23"/>
      <c r="H44" s="48"/>
      <c r="I44" s="191">
        <v>1</v>
      </c>
      <c r="J44" s="24">
        <f t="shared" ref="J44" si="5">ROUND(G44*H44*I44,0)</f>
        <v>0</v>
      </c>
      <c r="K44" s="94" t="s">
        <v>202</v>
      </c>
    </row>
    <row r="45" spans="1:11" ht="16.5" thickBot="1" x14ac:dyDescent="0.3">
      <c r="A45" s="1">
        <v>225</v>
      </c>
      <c r="B45" s="164" t="s">
        <v>55</v>
      </c>
      <c r="C45" s="158"/>
      <c r="D45" s="158"/>
      <c r="E45" s="159"/>
      <c r="F45" s="225"/>
      <c r="G45" s="165"/>
      <c r="H45" s="161"/>
      <c r="I45" s="171"/>
      <c r="J45" s="4">
        <f>SUM(J46:J64)</f>
        <v>0</v>
      </c>
      <c r="K45" s="5"/>
    </row>
    <row r="46" spans="1:11" ht="15.75" x14ac:dyDescent="0.25">
      <c r="A46" s="12">
        <v>16561</v>
      </c>
      <c r="B46" s="72" t="s">
        <v>58</v>
      </c>
      <c r="C46" s="13"/>
      <c r="D46" s="13"/>
      <c r="E46" s="14"/>
      <c r="F46" s="211" t="s">
        <v>27</v>
      </c>
      <c r="G46" s="15"/>
      <c r="H46" s="30"/>
      <c r="I46" s="190">
        <v>12</v>
      </c>
      <c r="J46" s="16">
        <f t="shared" ref="J46:J70" si="6">ROUND(G46*H46*I46,0)</f>
        <v>0</v>
      </c>
      <c r="K46" s="91"/>
    </row>
    <row r="47" spans="1:11" ht="15.75" x14ac:dyDescent="0.25">
      <c r="A47" s="12">
        <v>16561</v>
      </c>
      <c r="B47" s="72" t="s">
        <v>59</v>
      </c>
      <c r="C47" s="13"/>
      <c r="D47" s="13"/>
      <c r="E47" s="14"/>
      <c r="F47" s="211" t="s">
        <v>27</v>
      </c>
      <c r="G47" s="15"/>
      <c r="H47" s="30"/>
      <c r="I47" s="190">
        <v>12</v>
      </c>
      <c r="J47" s="16">
        <f t="shared" si="6"/>
        <v>0</v>
      </c>
      <c r="K47" s="91"/>
    </row>
    <row r="48" spans="1:11" ht="15.75" x14ac:dyDescent="0.25">
      <c r="A48" s="12">
        <v>16561</v>
      </c>
      <c r="B48" s="72" t="s">
        <v>60</v>
      </c>
      <c r="C48" s="13"/>
      <c r="D48" s="13"/>
      <c r="E48" s="14"/>
      <c r="F48" s="211" t="s">
        <v>27</v>
      </c>
      <c r="G48" s="15"/>
      <c r="H48" s="30"/>
      <c r="I48" s="190">
        <v>12</v>
      </c>
      <c r="J48" s="16">
        <f t="shared" si="6"/>
        <v>0</v>
      </c>
      <c r="K48" s="91"/>
    </row>
    <row r="49" spans="1:11" ht="15.75" x14ac:dyDescent="0.25">
      <c r="A49" s="12">
        <v>16561</v>
      </c>
      <c r="B49" s="13" t="s">
        <v>61</v>
      </c>
      <c r="C49" s="13"/>
      <c r="D49" s="13"/>
      <c r="E49" s="14"/>
      <c r="F49" s="211" t="s">
        <v>27</v>
      </c>
      <c r="G49" s="15"/>
      <c r="H49" s="30"/>
      <c r="I49" s="190">
        <v>12</v>
      </c>
      <c r="J49" s="16">
        <f t="shared" si="6"/>
        <v>0</v>
      </c>
      <c r="K49" s="91"/>
    </row>
    <row r="50" spans="1:11" ht="15.75" x14ac:dyDescent="0.25">
      <c r="A50" s="12">
        <v>16561</v>
      </c>
      <c r="B50" s="273" t="s">
        <v>62</v>
      </c>
      <c r="C50" s="273"/>
      <c r="D50" s="273"/>
      <c r="E50" s="274"/>
      <c r="F50" s="67" t="s">
        <v>13</v>
      </c>
      <c r="G50" s="15"/>
      <c r="H50" s="30"/>
      <c r="I50" s="190">
        <v>12</v>
      </c>
      <c r="J50" s="16">
        <f t="shared" si="6"/>
        <v>0</v>
      </c>
      <c r="K50" s="91"/>
    </row>
    <row r="51" spans="1:11" ht="15.75" x14ac:dyDescent="0.25">
      <c r="A51" s="12">
        <v>16561</v>
      </c>
      <c r="B51" s="275" t="s">
        <v>64</v>
      </c>
      <c r="C51" s="276"/>
      <c r="D51" s="276"/>
      <c r="E51" s="277"/>
      <c r="F51" s="211" t="s">
        <v>27</v>
      </c>
      <c r="G51" s="15"/>
      <c r="H51" s="30"/>
      <c r="I51" s="190">
        <v>1</v>
      </c>
      <c r="J51" s="16">
        <f t="shared" si="6"/>
        <v>0</v>
      </c>
      <c r="K51" s="91"/>
    </row>
    <row r="52" spans="1:11" ht="15.75" x14ac:dyDescent="0.25">
      <c r="A52" s="12">
        <v>16561</v>
      </c>
      <c r="B52" s="275" t="s">
        <v>65</v>
      </c>
      <c r="C52" s="276"/>
      <c r="D52" s="276"/>
      <c r="E52" s="277"/>
      <c r="F52" s="211" t="s">
        <v>27</v>
      </c>
      <c r="G52" s="15"/>
      <c r="H52" s="30"/>
      <c r="I52" s="190">
        <v>1</v>
      </c>
      <c r="J52" s="16">
        <f t="shared" si="6"/>
        <v>0</v>
      </c>
      <c r="K52" s="91"/>
    </row>
    <row r="53" spans="1:11" ht="15.75" x14ac:dyDescent="0.25">
      <c r="A53" s="12">
        <v>16561</v>
      </c>
      <c r="B53" s="277" t="s">
        <v>66</v>
      </c>
      <c r="C53" s="278"/>
      <c r="D53" s="278"/>
      <c r="E53" s="278"/>
      <c r="F53" s="211" t="s">
        <v>27</v>
      </c>
      <c r="G53" s="15"/>
      <c r="H53" s="30"/>
      <c r="I53" s="190">
        <v>1</v>
      </c>
      <c r="J53" s="16">
        <f t="shared" si="6"/>
        <v>0</v>
      </c>
      <c r="K53" s="91"/>
    </row>
    <row r="54" spans="1:11" ht="15.75" x14ac:dyDescent="0.25">
      <c r="A54" s="12">
        <v>16561</v>
      </c>
      <c r="B54" s="263" t="s">
        <v>67</v>
      </c>
      <c r="C54" s="263"/>
      <c r="D54" s="263"/>
      <c r="E54" s="264"/>
      <c r="F54" s="211" t="s">
        <v>27</v>
      </c>
      <c r="G54" s="15"/>
      <c r="H54" s="30"/>
      <c r="I54" s="190">
        <v>1</v>
      </c>
      <c r="J54" s="16">
        <f t="shared" si="6"/>
        <v>0</v>
      </c>
      <c r="K54" s="91"/>
    </row>
    <row r="55" spans="1:11" ht="15.75" x14ac:dyDescent="0.25">
      <c r="A55" s="12">
        <v>16561</v>
      </c>
      <c r="B55" s="13" t="s">
        <v>68</v>
      </c>
      <c r="C55" s="13"/>
      <c r="D55" s="13"/>
      <c r="E55" s="14"/>
      <c r="F55" s="211" t="s">
        <v>27</v>
      </c>
      <c r="G55" s="15"/>
      <c r="H55" s="30"/>
      <c r="I55" s="190">
        <v>1</v>
      </c>
      <c r="J55" s="16">
        <f t="shared" si="6"/>
        <v>0</v>
      </c>
      <c r="K55" s="91"/>
    </row>
    <row r="56" spans="1:11" ht="15.75" x14ac:dyDescent="0.25">
      <c r="A56" s="12">
        <v>16561</v>
      </c>
      <c r="B56" s="277" t="s">
        <v>69</v>
      </c>
      <c r="C56" s="278"/>
      <c r="D56" s="278"/>
      <c r="E56" s="278"/>
      <c r="F56" s="211" t="s">
        <v>27</v>
      </c>
      <c r="G56" s="15"/>
      <c r="H56" s="30"/>
      <c r="I56" s="190">
        <v>1</v>
      </c>
      <c r="J56" s="16">
        <f t="shared" si="6"/>
        <v>0</v>
      </c>
      <c r="K56" s="91"/>
    </row>
    <row r="57" spans="1:11" ht="15.75" x14ac:dyDescent="0.25">
      <c r="A57" s="12">
        <v>16561</v>
      </c>
      <c r="B57" s="263" t="s">
        <v>70</v>
      </c>
      <c r="C57" s="263"/>
      <c r="D57" s="263"/>
      <c r="E57" s="264"/>
      <c r="F57" s="208" t="s">
        <v>27</v>
      </c>
      <c r="G57" s="15"/>
      <c r="H57" s="30"/>
      <c r="I57" s="190">
        <v>1</v>
      </c>
      <c r="J57" s="16">
        <f t="shared" si="6"/>
        <v>0</v>
      </c>
      <c r="K57" s="91"/>
    </row>
    <row r="58" spans="1:11" ht="15.75" x14ac:dyDescent="0.25">
      <c r="A58" s="12">
        <v>16561</v>
      </c>
      <c r="B58" s="263" t="s">
        <v>71</v>
      </c>
      <c r="C58" s="263"/>
      <c r="D58" s="263"/>
      <c r="E58" s="264"/>
      <c r="F58" s="211" t="s">
        <v>27</v>
      </c>
      <c r="G58" s="15"/>
      <c r="H58" s="30"/>
      <c r="I58" s="190">
        <v>1</v>
      </c>
      <c r="J58" s="16">
        <f t="shared" si="6"/>
        <v>0</v>
      </c>
      <c r="K58" s="91"/>
    </row>
    <row r="59" spans="1:11" ht="15.75" x14ac:dyDescent="0.25">
      <c r="A59" s="12">
        <v>16561</v>
      </c>
      <c r="B59" s="263" t="s">
        <v>72</v>
      </c>
      <c r="C59" s="263"/>
      <c r="D59" s="263"/>
      <c r="E59" s="264"/>
      <c r="F59" s="211" t="s">
        <v>27</v>
      </c>
      <c r="G59" s="15"/>
      <c r="H59" s="30"/>
      <c r="I59" s="190">
        <v>1</v>
      </c>
      <c r="J59" s="16">
        <f t="shared" si="6"/>
        <v>0</v>
      </c>
      <c r="K59" s="91"/>
    </row>
    <row r="60" spans="1:11" ht="15.75" x14ac:dyDescent="0.25">
      <c r="A60" s="12">
        <v>16561</v>
      </c>
      <c r="B60" s="13" t="s">
        <v>73</v>
      </c>
      <c r="C60" s="13"/>
      <c r="D60" s="13"/>
      <c r="E60" s="14"/>
      <c r="F60" s="211" t="s">
        <v>27</v>
      </c>
      <c r="G60" s="15"/>
      <c r="H60" s="30"/>
      <c r="I60" s="190">
        <v>1</v>
      </c>
      <c r="J60" s="16">
        <f t="shared" si="6"/>
        <v>0</v>
      </c>
      <c r="K60" s="91"/>
    </row>
    <row r="61" spans="1:11" ht="15.75" x14ac:dyDescent="0.25">
      <c r="A61" s="12">
        <v>16561</v>
      </c>
      <c r="B61" s="13" t="s">
        <v>74</v>
      </c>
      <c r="C61" s="13"/>
      <c r="D61" s="13"/>
      <c r="E61" s="14"/>
      <c r="F61" s="211" t="s">
        <v>27</v>
      </c>
      <c r="G61" s="15"/>
      <c r="H61" s="30"/>
      <c r="I61" s="190">
        <v>1</v>
      </c>
      <c r="J61" s="16">
        <f t="shared" si="6"/>
        <v>0</v>
      </c>
      <c r="K61" s="91"/>
    </row>
    <row r="62" spans="1:11" ht="15.75" x14ac:dyDescent="0.25">
      <c r="A62" s="12">
        <v>16561</v>
      </c>
      <c r="B62" s="276" t="s">
        <v>75</v>
      </c>
      <c r="C62" s="276"/>
      <c r="D62" s="276"/>
      <c r="E62" s="277"/>
      <c r="F62" s="211" t="s">
        <v>27</v>
      </c>
      <c r="G62" s="15"/>
      <c r="H62" s="30"/>
      <c r="I62" s="190">
        <v>1</v>
      </c>
      <c r="J62" s="16">
        <f t="shared" si="6"/>
        <v>0</v>
      </c>
      <c r="K62" s="91"/>
    </row>
    <row r="63" spans="1:11" ht="15.75" x14ac:dyDescent="0.25">
      <c r="A63" s="12">
        <v>16561</v>
      </c>
      <c r="B63" s="13" t="s">
        <v>76</v>
      </c>
      <c r="C63" s="13"/>
      <c r="D63" s="13"/>
      <c r="E63" s="14"/>
      <c r="F63" s="211" t="s">
        <v>27</v>
      </c>
      <c r="G63" s="15"/>
      <c r="H63" s="30"/>
      <c r="I63" s="190">
        <v>1</v>
      </c>
      <c r="J63" s="16">
        <f t="shared" si="6"/>
        <v>0</v>
      </c>
      <c r="K63" s="91"/>
    </row>
    <row r="64" spans="1:11" ht="15.75" x14ac:dyDescent="0.25">
      <c r="A64" s="12">
        <v>16561</v>
      </c>
      <c r="B64" s="276" t="s">
        <v>77</v>
      </c>
      <c r="C64" s="276"/>
      <c r="D64" s="276"/>
      <c r="E64" s="277"/>
      <c r="F64" s="211" t="s">
        <v>27</v>
      </c>
      <c r="G64" s="15"/>
      <c r="H64" s="30"/>
      <c r="I64" s="190">
        <v>1</v>
      </c>
      <c r="J64" s="16">
        <f t="shared" si="6"/>
        <v>0</v>
      </c>
      <c r="K64" s="91"/>
    </row>
    <row r="65" spans="1:11" ht="15.75" x14ac:dyDescent="0.25">
      <c r="A65" s="10">
        <v>34564</v>
      </c>
      <c r="B65" s="72" t="s">
        <v>57</v>
      </c>
      <c r="C65" s="13"/>
      <c r="D65" s="13"/>
      <c r="E65" s="14"/>
      <c r="F65" s="67" t="s">
        <v>13</v>
      </c>
      <c r="G65" s="15"/>
      <c r="H65" s="30"/>
      <c r="I65" s="190">
        <v>12</v>
      </c>
      <c r="J65" s="16">
        <f>ROUND(G65*H65*I65,0)</f>
        <v>0</v>
      </c>
      <c r="K65" s="91"/>
    </row>
    <row r="66" spans="1:11" ht="15.75" x14ac:dyDescent="0.25">
      <c r="A66" s="9">
        <v>34565</v>
      </c>
      <c r="B66" s="284" t="s">
        <v>56</v>
      </c>
      <c r="C66" s="284"/>
      <c r="D66" s="284"/>
      <c r="E66" s="285"/>
      <c r="F66" s="86" t="s">
        <v>13</v>
      </c>
      <c r="G66" s="73"/>
      <c r="H66" s="45"/>
      <c r="I66" s="189">
        <v>12</v>
      </c>
      <c r="J66" s="65">
        <f>ROUND(G66*H66*I66,0)</f>
        <v>0</v>
      </c>
      <c r="K66" s="88"/>
    </row>
    <row r="67" spans="1:11" ht="15.75" x14ac:dyDescent="0.25">
      <c r="A67" s="10">
        <v>34566</v>
      </c>
      <c r="B67" s="276" t="s">
        <v>63</v>
      </c>
      <c r="C67" s="276"/>
      <c r="D67" s="276"/>
      <c r="E67" s="277"/>
      <c r="F67" s="67" t="s">
        <v>13</v>
      </c>
      <c r="G67" s="15"/>
      <c r="H67" s="30"/>
      <c r="I67" s="190">
        <v>12</v>
      </c>
      <c r="J67" s="16">
        <f>ROUND(G67*H67*I67,0)</f>
        <v>0</v>
      </c>
      <c r="K67" s="91"/>
    </row>
    <row r="68" spans="1:11" ht="15.75" x14ac:dyDescent="0.25">
      <c r="A68" s="10">
        <v>19561</v>
      </c>
      <c r="B68" s="275" t="s">
        <v>78</v>
      </c>
      <c r="C68" s="276"/>
      <c r="D68" s="276"/>
      <c r="E68" s="277"/>
      <c r="F68" s="67" t="s">
        <v>13</v>
      </c>
      <c r="G68" s="15"/>
      <c r="H68" s="30"/>
      <c r="I68" s="190">
        <v>12</v>
      </c>
      <c r="J68" s="16">
        <f t="shared" si="6"/>
        <v>0</v>
      </c>
      <c r="K68" s="178"/>
    </row>
    <row r="69" spans="1:11" ht="15.75" x14ac:dyDescent="0.25">
      <c r="A69" s="10">
        <v>19561</v>
      </c>
      <c r="B69" s="275" t="s">
        <v>79</v>
      </c>
      <c r="C69" s="276"/>
      <c r="D69" s="276"/>
      <c r="E69" s="277"/>
      <c r="F69" s="67" t="s">
        <v>13</v>
      </c>
      <c r="G69" s="15"/>
      <c r="H69" s="246">
        <v>6650</v>
      </c>
      <c r="I69" s="190">
        <v>12</v>
      </c>
      <c r="J69" s="16">
        <f t="shared" si="6"/>
        <v>0</v>
      </c>
      <c r="K69" s="91"/>
    </row>
    <row r="70" spans="1:11" ht="15.75" x14ac:dyDescent="0.25">
      <c r="A70" s="11">
        <v>19561</v>
      </c>
      <c r="B70" s="279" t="s">
        <v>80</v>
      </c>
      <c r="C70" s="280"/>
      <c r="D70" s="280"/>
      <c r="E70" s="281"/>
      <c r="F70" s="212" t="s">
        <v>13</v>
      </c>
      <c r="G70" s="23"/>
      <c r="H70" s="248">
        <v>7250</v>
      </c>
      <c r="I70" s="191">
        <v>12</v>
      </c>
      <c r="J70" s="24">
        <f t="shared" si="6"/>
        <v>0</v>
      </c>
      <c r="K70" s="94"/>
    </row>
    <row r="71" spans="1:11" ht="15.75" x14ac:dyDescent="0.25">
      <c r="A71" s="118" t="s">
        <v>193</v>
      </c>
      <c r="B71" s="286"/>
      <c r="C71" s="287"/>
      <c r="D71" s="287"/>
      <c r="E71" s="288"/>
      <c r="F71" s="227"/>
      <c r="G71" s="119"/>
      <c r="H71" s="120"/>
      <c r="I71" s="196"/>
      <c r="J71" s="121">
        <f>J84+J74+J72</f>
        <v>0</v>
      </c>
      <c r="K71" s="122"/>
    </row>
    <row r="72" spans="1:11" ht="16.5" thickBot="1" x14ac:dyDescent="0.3">
      <c r="A72" s="145">
        <v>226</v>
      </c>
      <c r="B72" s="282" t="s">
        <v>82</v>
      </c>
      <c r="C72" s="282"/>
      <c r="D72" s="282"/>
      <c r="E72" s="283"/>
      <c r="F72" s="228"/>
      <c r="G72" s="166"/>
      <c r="H72" s="155"/>
      <c r="I72" s="195"/>
      <c r="J72" s="156">
        <f>SUM(J73:J73)</f>
        <v>0</v>
      </c>
      <c r="K72" s="150"/>
    </row>
    <row r="73" spans="1:11" ht="16.5" thickBot="1" x14ac:dyDescent="0.3">
      <c r="A73" s="9">
        <v>34562</v>
      </c>
      <c r="B73" s="289" t="s">
        <v>83</v>
      </c>
      <c r="C73" s="289"/>
      <c r="D73" s="289"/>
      <c r="E73" s="290"/>
      <c r="F73" s="76" t="s">
        <v>84</v>
      </c>
      <c r="G73" s="77"/>
      <c r="H73" s="244">
        <v>2900</v>
      </c>
      <c r="I73" s="189">
        <v>12</v>
      </c>
      <c r="J73" s="65">
        <f>ROUND(G73*H73*I73,0)</f>
        <v>0</v>
      </c>
      <c r="K73" s="88"/>
    </row>
    <row r="74" spans="1:11" ht="16.5" thickBot="1" x14ac:dyDescent="0.3">
      <c r="A74" s="1">
        <v>226</v>
      </c>
      <c r="B74" s="167" t="s">
        <v>85</v>
      </c>
      <c r="C74" s="168"/>
      <c r="D74" s="168"/>
      <c r="E74" s="168"/>
      <c r="F74" s="229"/>
      <c r="G74" s="2"/>
      <c r="H74" s="161"/>
      <c r="I74" s="171"/>
      <c r="J74" s="4">
        <f>SUM(J75:J83)</f>
        <v>0</v>
      </c>
      <c r="K74" s="5"/>
    </row>
    <row r="75" spans="1:11" ht="15.75" x14ac:dyDescent="0.25">
      <c r="A75" s="43">
        <v>16561</v>
      </c>
      <c r="B75" s="291" t="s">
        <v>86</v>
      </c>
      <c r="C75" s="260"/>
      <c r="D75" s="260"/>
      <c r="E75" s="292"/>
      <c r="F75" s="86" t="s">
        <v>13</v>
      </c>
      <c r="G75" s="77"/>
      <c r="H75" s="244">
        <v>2500</v>
      </c>
      <c r="I75" s="189">
        <v>1</v>
      </c>
      <c r="J75" s="65">
        <f t="shared" ref="J75:J83" si="7">ROUND(G75*H75*I75,0)</f>
        <v>0</v>
      </c>
      <c r="K75" s="88"/>
    </row>
    <row r="76" spans="1:11" ht="15.75" x14ac:dyDescent="0.25">
      <c r="A76" s="12">
        <v>16561</v>
      </c>
      <c r="B76" s="264" t="s">
        <v>175</v>
      </c>
      <c r="C76" s="261"/>
      <c r="D76" s="261"/>
      <c r="E76" s="262"/>
      <c r="F76" s="67" t="s">
        <v>13</v>
      </c>
      <c r="G76" s="29"/>
      <c r="H76" s="30"/>
      <c r="I76" s="190">
        <v>1</v>
      </c>
      <c r="J76" s="16">
        <f t="shared" si="7"/>
        <v>0</v>
      </c>
      <c r="K76" s="91"/>
    </row>
    <row r="77" spans="1:11" ht="15.75" x14ac:dyDescent="0.25">
      <c r="A77" s="12">
        <v>16561</v>
      </c>
      <c r="B77" s="264" t="s">
        <v>166</v>
      </c>
      <c r="C77" s="261"/>
      <c r="D77" s="261"/>
      <c r="E77" s="262"/>
      <c r="F77" s="67" t="s">
        <v>13</v>
      </c>
      <c r="G77" s="29"/>
      <c r="H77" s="246">
        <v>4140</v>
      </c>
      <c r="I77" s="190">
        <v>1</v>
      </c>
      <c r="J77" s="16">
        <f t="shared" si="7"/>
        <v>0</v>
      </c>
      <c r="K77" s="91"/>
    </row>
    <row r="78" spans="1:11" ht="15.75" x14ac:dyDescent="0.25">
      <c r="A78" s="12">
        <v>16561</v>
      </c>
      <c r="B78" s="264" t="s">
        <v>87</v>
      </c>
      <c r="C78" s="261"/>
      <c r="D78" s="261"/>
      <c r="E78" s="262"/>
      <c r="F78" s="67" t="s">
        <v>13</v>
      </c>
      <c r="G78" s="29"/>
      <c r="H78" s="30"/>
      <c r="I78" s="190">
        <v>1</v>
      </c>
      <c r="J78" s="16">
        <f t="shared" si="7"/>
        <v>0</v>
      </c>
      <c r="K78" s="91"/>
    </row>
    <row r="79" spans="1:11" ht="15.75" x14ac:dyDescent="0.25">
      <c r="A79" s="12">
        <v>16561</v>
      </c>
      <c r="B79" s="263" t="s">
        <v>88</v>
      </c>
      <c r="C79" s="263"/>
      <c r="D79" s="263"/>
      <c r="E79" s="263"/>
      <c r="F79" s="67" t="s">
        <v>13</v>
      </c>
      <c r="G79" s="29">
        <v>1</v>
      </c>
      <c r="H79" s="30"/>
      <c r="I79" s="190">
        <v>1</v>
      </c>
      <c r="J79" s="16">
        <f t="shared" si="7"/>
        <v>0</v>
      </c>
      <c r="K79" s="91"/>
    </row>
    <row r="80" spans="1:11" ht="15.75" x14ac:dyDescent="0.25">
      <c r="A80" s="12">
        <v>16561</v>
      </c>
      <c r="B80" s="263" t="s">
        <v>216</v>
      </c>
      <c r="C80" s="263"/>
      <c r="D80" s="263"/>
      <c r="E80" s="263"/>
      <c r="F80" s="67" t="s">
        <v>13</v>
      </c>
      <c r="G80" s="29">
        <v>1</v>
      </c>
      <c r="H80" s="30"/>
      <c r="I80" s="190">
        <v>1</v>
      </c>
      <c r="J80" s="16">
        <f t="shared" si="7"/>
        <v>0</v>
      </c>
      <c r="K80" s="91"/>
    </row>
    <row r="81" spans="1:11" ht="18.75" x14ac:dyDescent="0.3">
      <c r="A81" s="12">
        <v>16561</v>
      </c>
      <c r="B81" s="78" t="s">
        <v>177</v>
      </c>
      <c r="C81" s="79"/>
      <c r="D81" s="79"/>
      <c r="E81" s="13"/>
      <c r="F81" s="67" t="s">
        <v>13</v>
      </c>
      <c r="G81" s="29"/>
      <c r="H81" s="30"/>
      <c r="I81" s="190">
        <v>1</v>
      </c>
      <c r="J81" s="16">
        <f t="shared" si="7"/>
        <v>0</v>
      </c>
      <c r="K81" s="91"/>
    </row>
    <row r="82" spans="1:11" ht="15.75" x14ac:dyDescent="0.25">
      <c r="A82" s="12">
        <v>16561</v>
      </c>
      <c r="B82" s="13" t="s">
        <v>89</v>
      </c>
      <c r="C82" s="13"/>
      <c r="D82" s="13"/>
      <c r="E82" s="13"/>
      <c r="F82" s="67" t="s">
        <v>13</v>
      </c>
      <c r="G82" s="29"/>
      <c r="H82" s="30"/>
      <c r="I82" s="190">
        <v>1</v>
      </c>
      <c r="J82" s="16">
        <f t="shared" si="7"/>
        <v>0</v>
      </c>
      <c r="K82" s="91"/>
    </row>
    <row r="83" spans="1:11" ht="32.25" thickBot="1" x14ac:dyDescent="0.3">
      <c r="A83" s="46">
        <v>16561</v>
      </c>
      <c r="B83" s="254" t="s">
        <v>90</v>
      </c>
      <c r="C83" s="254"/>
      <c r="D83" s="254"/>
      <c r="E83" s="254"/>
      <c r="F83" s="212" t="s">
        <v>13</v>
      </c>
      <c r="G83" s="47"/>
      <c r="H83" s="80"/>
      <c r="I83" s="191">
        <v>1</v>
      </c>
      <c r="J83" s="24">
        <f t="shared" si="7"/>
        <v>0</v>
      </c>
      <c r="K83" s="251" t="s">
        <v>208</v>
      </c>
    </row>
    <row r="84" spans="1:11" ht="16.5" thickBot="1" x14ac:dyDescent="0.3">
      <c r="A84" s="1">
        <v>226</v>
      </c>
      <c r="B84" s="167" t="s">
        <v>91</v>
      </c>
      <c r="C84" s="168"/>
      <c r="D84" s="168"/>
      <c r="E84" s="169"/>
      <c r="F84" s="225"/>
      <c r="G84" s="2"/>
      <c r="H84" s="161"/>
      <c r="I84" s="171"/>
      <c r="J84" s="4">
        <f>SUM(J85:J112)</f>
        <v>0</v>
      </c>
      <c r="K84" s="5"/>
    </row>
    <row r="85" spans="1:11" ht="15.75" x14ac:dyDescent="0.25">
      <c r="A85" s="12">
        <v>16561</v>
      </c>
      <c r="B85" s="81" t="s">
        <v>94</v>
      </c>
      <c r="C85" s="82"/>
      <c r="D85" s="82"/>
      <c r="E85" s="82"/>
      <c r="F85" s="205" t="s">
        <v>95</v>
      </c>
      <c r="G85" s="29"/>
      <c r="H85" s="30"/>
      <c r="I85" s="190">
        <v>1</v>
      </c>
      <c r="J85" s="16">
        <f t="shared" ref="J85:J120" si="8">ROUND(G85*H85*I85,0)</f>
        <v>0</v>
      </c>
      <c r="K85" s="91"/>
    </row>
    <row r="86" spans="1:11" ht="31.5" x14ac:dyDescent="0.25">
      <c r="A86" s="12">
        <v>16561</v>
      </c>
      <c r="B86" s="81" t="s">
        <v>96</v>
      </c>
      <c r="C86" s="82"/>
      <c r="D86" s="82"/>
      <c r="E86" s="82"/>
      <c r="F86" s="205" t="s">
        <v>97</v>
      </c>
      <c r="G86" s="29"/>
      <c r="H86" s="30"/>
      <c r="I86" s="190">
        <v>1</v>
      </c>
      <c r="J86" s="16">
        <f t="shared" si="8"/>
        <v>0</v>
      </c>
      <c r="K86" s="179" t="s">
        <v>183</v>
      </c>
    </row>
    <row r="87" spans="1:11" ht="15.75" x14ac:dyDescent="0.25">
      <c r="A87" s="12">
        <v>16561</v>
      </c>
      <c r="B87" s="54" t="s">
        <v>173</v>
      </c>
      <c r="C87" s="55"/>
      <c r="D87" s="55"/>
      <c r="E87" s="56"/>
      <c r="F87" s="205" t="s">
        <v>97</v>
      </c>
      <c r="G87" s="29"/>
      <c r="H87" s="30"/>
      <c r="I87" s="190">
        <v>1</v>
      </c>
      <c r="J87" s="16">
        <f t="shared" si="8"/>
        <v>0</v>
      </c>
      <c r="K87" s="180"/>
    </row>
    <row r="88" spans="1:11" ht="15.75" x14ac:dyDescent="0.25">
      <c r="A88" s="12">
        <v>16561</v>
      </c>
      <c r="B88" s="276" t="s">
        <v>100</v>
      </c>
      <c r="C88" s="276"/>
      <c r="D88" s="276"/>
      <c r="E88" s="276"/>
      <c r="F88" s="213" t="s">
        <v>27</v>
      </c>
      <c r="G88" s="29"/>
      <c r="H88" s="30"/>
      <c r="I88" s="190">
        <v>1</v>
      </c>
      <c r="J88" s="16">
        <f t="shared" si="8"/>
        <v>0</v>
      </c>
      <c r="K88" s="91"/>
    </row>
    <row r="89" spans="1:11" ht="15.75" x14ac:dyDescent="0.25">
      <c r="A89" s="12">
        <v>16561</v>
      </c>
      <c r="B89" s="263" t="s">
        <v>101</v>
      </c>
      <c r="C89" s="263"/>
      <c r="D89" s="263"/>
      <c r="E89" s="263"/>
      <c r="F89" s="67" t="s">
        <v>8</v>
      </c>
      <c r="G89" s="29"/>
      <c r="H89" s="30"/>
      <c r="I89" s="190">
        <v>1</v>
      </c>
      <c r="J89" s="16">
        <f t="shared" si="8"/>
        <v>0</v>
      </c>
      <c r="K89" s="181" t="s">
        <v>176</v>
      </c>
    </row>
    <row r="90" spans="1:11" ht="15.75" x14ac:dyDescent="0.25">
      <c r="A90" s="12">
        <v>16561</v>
      </c>
      <c r="B90" s="263" t="s">
        <v>102</v>
      </c>
      <c r="C90" s="263"/>
      <c r="D90" s="263"/>
      <c r="E90" s="263"/>
      <c r="F90" s="67" t="s">
        <v>8</v>
      </c>
      <c r="G90" s="29"/>
      <c r="H90" s="30"/>
      <c r="I90" s="190">
        <v>1</v>
      </c>
      <c r="J90" s="16">
        <f t="shared" si="8"/>
        <v>0</v>
      </c>
      <c r="K90" s="182" t="s">
        <v>176</v>
      </c>
    </row>
    <row r="91" spans="1:11" ht="15.75" x14ac:dyDescent="0.25">
      <c r="A91" s="12">
        <v>16561</v>
      </c>
      <c r="B91" s="263" t="s">
        <v>103</v>
      </c>
      <c r="C91" s="263"/>
      <c r="D91" s="263"/>
      <c r="E91" s="263"/>
      <c r="F91" s="67" t="s">
        <v>8</v>
      </c>
      <c r="G91" s="29"/>
      <c r="H91" s="30"/>
      <c r="I91" s="190">
        <v>1</v>
      </c>
      <c r="J91" s="16">
        <f t="shared" si="8"/>
        <v>0</v>
      </c>
      <c r="K91" s="183" t="s">
        <v>181</v>
      </c>
    </row>
    <row r="92" spans="1:11" ht="15.75" x14ac:dyDescent="0.25">
      <c r="A92" s="12">
        <v>16561</v>
      </c>
      <c r="B92" s="13" t="s">
        <v>104</v>
      </c>
      <c r="C92" s="13"/>
      <c r="D92" s="13"/>
      <c r="E92" s="13"/>
      <c r="F92" s="67" t="s">
        <v>8</v>
      </c>
      <c r="G92" s="29"/>
      <c r="H92" s="30"/>
      <c r="I92" s="190">
        <v>1</v>
      </c>
      <c r="J92" s="16">
        <f t="shared" si="8"/>
        <v>0</v>
      </c>
      <c r="K92" s="184" t="s">
        <v>180</v>
      </c>
    </row>
    <row r="93" spans="1:11" ht="15.75" x14ac:dyDescent="0.25">
      <c r="A93" s="12">
        <v>16561</v>
      </c>
      <c r="B93" s="13" t="s">
        <v>105</v>
      </c>
      <c r="C93" s="13"/>
      <c r="D93" s="13"/>
      <c r="E93" s="13"/>
      <c r="F93" s="67" t="s">
        <v>8</v>
      </c>
      <c r="G93" s="29"/>
      <c r="H93" s="30"/>
      <c r="I93" s="190">
        <v>1</v>
      </c>
      <c r="J93" s="16">
        <f t="shared" si="8"/>
        <v>0</v>
      </c>
      <c r="K93" s="91"/>
    </row>
    <row r="94" spans="1:11" ht="15.75" x14ac:dyDescent="0.25">
      <c r="A94" s="12">
        <v>16561</v>
      </c>
      <c r="B94" s="81" t="s">
        <v>106</v>
      </c>
      <c r="C94" s="82"/>
      <c r="D94" s="82"/>
      <c r="E94" s="82"/>
      <c r="F94" s="67" t="s">
        <v>8</v>
      </c>
      <c r="G94" s="29"/>
      <c r="H94" s="30"/>
      <c r="I94" s="190">
        <v>1</v>
      </c>
      <c r="J94" s="16">
        <f t="shared" si="8"/>
        <v>0</v>
      </c>
      <c r="K94" s="184" t="s">
        <v>182</v>
      </c>
    </row>
    <row r="95" spans="1:11" ht="15.75" x14ac:dyDescent="0.25">
      <c r="A95" s="12">
        <v>16561</v>
      </c>
      <c r="B95" s="82" t="s">
        <v>107</v>
      </c>
      <c r="C95" s="82"/>
      <c r="D95" s="82"/>
      <c r="E95" s="82"/>
      <c r="F95" s="67" t="s">
        <v>8</v>
      </c>
      <c r="G95" s="29"/>
      <c r="H95" s="30"/>
      <c r="I95" s="190">
        <v>1</v>
      </c>
      <c r="J95" s="16">
        <f t="shared" si="8"/>
        <v>0</v>
      </c>
      <c r="K95" s="181" t="s">
        <v>178</v>
      </c>
    </row>
    <row r="96" spans="1:11" ht="15.75" x14ac:dyDescent="0.25">
      <c r="A96" s="12">
        <v>16561</v>
      </c>
      <c r="B96" s="82" t="s">
        <v>108</v>
      </c>
      <c r="C96" s="82"/>
      <c r="D96" s="82"/>
      <c r="E96" s="82"/>
      <c r="F96" s="67" t="s">
        <v>8</v>
      </c>
      <c r="G96" s="29"/>
      <c r="H96" s="30"/>
      <c r="I96" s="190">
        <v>1</v>
      </c>
      <c r="J96" s="16">
        <f t="shared" si="8"/>
        <v>0</v>
      </c>
      <c r="K96" s="182" t="s">
        <v>179</v>
      </c>
    </row>
    <row r="97" spans="1:11" ht="15.75" x14ac:dyDescent="0.25">
      <c r="A97" s="83">
        <v>16561</v>
      </c>
      <c r="B97" s="81" t="s">
        <v>109</v>
      </c>
      <c r="C97" s="82"/>
      <c r="D97" s="82"/>
      <c r="E97" s="82"/>
      <c r="F97" s="67" t="s">
        <v>8</v>
      </c>
      <c r="G97" s="31"/>
      <c r="H97" s="249">
        <v>1000</v>
      </c>
      <c r="I97" s="190">
        <v>1</v>
      </c>
      <c r="J97" s="16">
        <f t="shared" si="8"/>
        <v>0</v>
      </c>
      <c r="K97" s="91"/>
    </row>
    <row r="98" spans="1:11" ht="15.75" x14ac:dyDescent="0.25">
      <c r="A98" s="12">
        <v>16561</v>
      </c>
      <c r="B98" s="81" t="s">
        <v>110</v>
      </c>
      <c r="C98" s="82"/>
      <c r="D98" s="82"/>
      <c r="E98" s="84"/>
      <c r="F98" s="67" t="s">
        <v>8</v>
      </c>
      <c r="G98" s="29"/>
      <c r="H98" s="30"/>
      <c r="I98" s="190">
        <v>1</v>
      </c>
      <c r="J98" s="16">
        <f t="shared" si="8"/>
        <v>0</v>
      </c>
      <c r="K98" s="91" t="s">
        <v>111</v>
      </c>
    </row>
    <row r="99" spans="1:11" ht="15.75" x14ac:dyDescent="0.25">
      <c r="A99" s="12">
        <v>16561</v>
      </c>
      <c r="B99" s="81" t="s">
        <v>112</v>
      </c>
      <c r="C99" s="82"/>
      <c r="D99" s="82"/>
      <c r="E99" s="84"/>
      <c r="F99" s="213" t="s">
        <v>27</v>
      </c>
      <c r="G99" s="29"/>
      <c r="H99" s="30"/>
      <c r="I99" s="190">
        <v>1</v>
      </c>
      <c r="J99" s="16">
        <f t="shared" si="8"/>
        <v>0</v>
      </c>
      <c r="K99" s="91"/>
    </row>
    <row r="100" spans="1:11" ht="15.75" x14ac:dyDescent="0.25">
      <c r="A100" s="12">
        <v>16561</v>
      </c>
      <c r="B100" s="81" t="s">
        <v>113</v>
      </c>
      <c r="C100" s="82"/>
      <c r="D100" s="82"/>
      <c r="E100" s="84"/>
      <c r="F100" s="213" t="s">
        <v>27</v>
      </c>
      <c r="G100" s="29"/>
      <c r="H100" s="30"/>
      <c r="I100" s="190">
        <v>1</v>
      </c>
      <c r="J100" s="16">
        <f t="shared" si="8"/>
        <v>0</v>
      </c>
      <c r="K100" s="91"/>
    </row>
    <row r="101" spans="1:11" ht="15.75" x14ac:dyDescent="0.25">
      <c r="A101" s="12">
        <v>16561</v>
      </c>
      <c r="B101" s="81" t="s">
        <v>114</v>
      </c>
      <c r="C101" s="82"/>
      <c r="D101" s="82"/>
      <c r="E101" s="84"/>
      <c r="F101" s="67" t="s">
        <v>13</v>
      </c>
      <c r="G101" s="29"/>
      <c r="H101" s="30"/>
      <c r="I101" s="190">
        <v>1</v>
      </c>
      <c r="J101" s="16">
        <f t="shared" si="8"/>
        <v>0</v>
      </c>
      <c r="K101" s="91"/>
    </row>
    <row r="102" spans="1:11" ht="15.75" x14ac:dyDescent="0.25">
      <c r="A102" s="12">
        <v>16561</v>
      </c>
      <c r="B102" s="81" t="s">
        <v>115</v>
      </c>
      <c r="C102" s="82"/>
      <c r="D102" s="82"/>
      <c r="E102" s="84"/>
      <c r="F102" s="213" t="s">
        <v>27</v>
      </c>
      <c r="G102" s="29"/>
      <c r="H102" s="30"/>
      <c r="I102" s="190">
        <v>1</v>
      </c>
      <c r="J102" s="16">
        <f t="shared" si="8"/>
        <v>0</v>
      </c>
      <c r="K102" s="91"/>
    </row>
    <row r="103" spans="1:11" ht="15.75" x14ac:dyDescent="0.25">
      <c r="A103" s="12">
        <v>16561</v>
      </c>
      <c r="B103" s="293" t="s">
        <v>116</v>
      </c>
      <c r="C103" s="293"/>
      <c r="D103" s="293"/>
      <c r="E103" s="293"/>
      <c r="F103" s="213" t="s">
        <v>27</v>
      </c>
      <c r="G103" s="29"/>
      <c r="H103" s="30"/>
      <c r="I103" s="190">
        <v>1</v>
      </c>
      <c r="J103" s="16">
        <f t="shared" si="8"/>
        <v>0</v>
      </c>
      <c r="K103" s="91"/>
    </row>
    <row r="104" spans="1:11" ht="15.75" x14ac:dyDescent="0.25">
      <c r="A104" s="12">
        <v>16561</v>
      </c>
      <c r="B104" s="264" t="s">
        <v>117</v>
      </c>
      <c r="C104" s="261"/>
      <c r="D104" s="261"/>
      <c r="E104" s="262"/>
      <c r="F104" s="213" t="s">
        <v>27</v>
      </c>
      <c r="G104" s="29"/>
      <c r="H104" s="30"/>
      <c r="I104" s="190">
        <v>1</v>
      </c>
      <c r="J104" s="16">
        <f t="shared" si="8"/>
        <v>0</v>
      </c>
      <c r="K104" s="91"/>
    </row>
    <row r="105" spans="1:11" ht="15.75" x14ac:dyDescent="0.25">
      <c r="A105" s="12">
        <v>16561</v>
      </c>
      <c r="B105" s="263" t="s">
        <v>118</v>
      </c>
      <c r="C105" s="263"/>
      <c r="D105" s="263"/>
      <c r="E105" s="263"/>
      <c r="F105" s="213" t="s">
        <v>27</v>
      </c>
      <c r="G105" s="29"/>
      <c r="H105" s="30"/>
      <c r="I105" s="190">
        <v>1</v>
      </c>
      <c r="J105" s="16">
        <f t="shared" si="8"/>
        <v>0</v>
      </c>
      <c r="K105" s="91"/>
    </row>
    <row r="106" spans="1:11" ht="15.75" x14ac:dyDescent="0.25">
      <c r="A106" s="12">
        <v>16561</v>
      </c>
      <c r="B106" s="254" t="s">
        <v>119</v>
      </c>
      <c r="C106" s="254"/>
      <c r="D106" s="254"/>
      <c r="E106" s="254"/>
      <c r="F106" s="213" t="s">
        <v>27</v>
      </c>
      <c r="G106" s="29"/>
      <c r="H106" s="30"/>
      <c r="I106" s="190">
        <v>1</v>
      </c>
      <c r="J106" s="16">
        <f t="shared" si="8"/>
        <v>0</v>
      </c>
      <c r="K106" s="91"/>
    </row>
    <row r="107" spans="1:11" ht="15.75" x14ac:dyDescent="0.25">
      <c r="A107" s="12">
        <v>16561</v>
      </c>
      <c r="B107" s="254" t="s">
        <v>120</v>
      </c>
      <c r="C107" s="254"/>
      <c r="D107" s="254"/>
      <c r="E107" s="254"/>
      <c r="F107" s="213" t="s">
        <v>27</v>
      </c>
      <c r="G107" s="29"/>
      <c r="H107" s="30"/>
      <c r="I107" s="190">
        <v>1</v>
      </c>
      <c r="J107" s="16">
        <f t="shared" si="8"/>
        <v>0</v>
      </c>
      <c r="K107" s="91"/>
    </row>
    <row r="108" spans="1:11" ht="15.75" x14ac:dyDescent="0.25">
      <c r="A108" s="12">
        <v>16561</v>
      </c>
      <c r="B108" s="263" t="s">
        <v>121</v>
      </c>
      <c r="C108" s="263"/>
      <c r="D108" s="263"/>
      <c r="E108" s="264"/>
      <c r="F108" s="213" t="s">
        <v>27</v>
      </c>
      <c r="G108" s="29"/>
      <c r="H108" s="30"/>
      <c r="I108" s="190">
        <v>1</v>
      </c>
      <c r="J108" s="16">
        <f t="shared" si="8"/>
        <v>0</v>
      </c>
      <c r="K108" s="91"/>
    </row>
    <row r="109" spans="1:11" ht="15.75" x14ac:dyDescent="0.25">
      <c r="A109" s="12">
        <v>16561</v>
      </c>
      <c r="B109" s="13" t="s">
        <v>122</v>
      </c>
      <c r="C109" s="13"/>
      <c r="D109" s="13"/>
      <c r="E109" s="14"/>
      <c r="F109" s="213" t="s">
        <v>27</v>
      </c>
      <c r="G109" s="29"/>
      <c r="H109" s="30"/>
      <c r="I109" s="190">
        <v>1</v>
      </c>
      <c r="J109" s="16">
        <f t="shared" si="8"/>
        <v>0</v>
      </c>
      <c r="K109" s="91"/>
    </row>
    <row r="110" spans="1:11" ht="15.75" x14ac:dyDescent="0.25">
      <c r="A110" s="12">
        <v>16561</v>
      </c>
      <c r="B110" s="13" t="s">
        <v>123</v>
      </c>
      <c r="C110" s="13"/>
      <c r="D110" s="13"/>
      <c r="E110" s="14"/>
      <c r="F110" s="213" t="s">
        <v>27</v>
      </c>
      <c r="G110" s="29"/>
      <c r="H110" s="30"/>
      <c r="I110" s="190">
        <v>1</v>
      </c>
      <c r="J110" s="16">
        <f t="shared" si="8"/>
        <v>0</v>
      </c>
      <c r="K110" s="91"/>
    </row>
    <row r="111" spans="1:11" ht="15.75" x14ac:dyDescent="0.25">
      <c r="A111" s="12">
        <v>16561</v>
      </c>
      <c r="B111" s="13" t="s">
        <v>124</v>
      </c>
      <c r="C111" s="13"/>
      <c r="D111" s="13"/>
      <c r="E111" s="14"/>
      <c r="F111" s="213" t="s">
        <v>27</v>
      </c>
      <c r="G111" s="29"/>
      <c r="H111" s="30"/>
      <c r="I111" s="190">
        <v>1</v>
      </c>
      <c r="J111" s="16">
        <f t="shared" si="8"/>
        <v>0</v>
      </c>
      <c r="K111" s="91"/>
    </row>
    <row r="112" spans="1:11" ht="15.75" x14ac:dyDescent="0.25">
      <c r="A112" s="12">
        <v>16561</v>
      </c>
      <c r="B112" s="13" t="s">
        <v>125</v>
      </c>
      <c r="C112" s="13"/>
      <c r="D112" s="13"/>
      <c r="E112" s="14"/>
      <c r="F112" s="213" t="s">
        <v>27</v>
      </c>
      <c r="G112" s="29"/>
      <c r="H112" s="30"/>
      <c r="I112" s="190">
        <v>1</v>
      </c>
      <c r="J112" s="16">
        <f t="shared" si="8"/>
        <v>0</v>
      </c>
      <c r="K112" s="91"/>
    </row>
    <row r="113" spans="1:11" ht="15.75" x14ac:dyDescent="0.25">
      <c r="A113" s="10">
        <v>34561</v>
      </c>
      <c r="B113" s="13" t="s">
        <v>92</v>
      </c>
      <c r="C113" s="13"/>
      <c r="D113" s="13"/>
      <c r="E113" s="14"/>
      <c r="F113" s="213" t="s">
        <v>93</v>
      </c>
      <c r="G113" s="29"/>
      <c r="H113" s="246">
        <v>400</v>
      </c>
      <c r="I113" s="190">
        <v>9</v>
      </c>
      <c r="J113" s="16">
        <v>0</v>
      </c>
      <c r="K113" s="91"/>
    </row>
    <row r="114" spans="1:11" ht="58.5" customHeight="1" x14ac:dyDescent="0.25">
      <c r="A114" s="10">
        <v>32561</v>
      </c>
      <c r="B114" s="81" t="s">
        <v>98</v>
      </c>
      <c r="C114" s="82"/>
      <c r="D114" s="82"/>
      <c r="E114" s="82"/>
      <c r="F114" s="67" t="s">
        <v>8</v>
      </c>
      <c r="G114" s="29"/>
      <c r="H114" s="58"/>
      <c r="I114" s="190">
        <v>1</v>
      </c>
      <c r="J114" s="16">
        <f t="shared" ref="J114:J117" si="9">ROUND(G114*H114*I114,0)</f>
        <v>0</v>
      </c>
      <c r="K114" s="185" t="s">
        <v>203</v>
      </c>
    </row>
    <row r="115" spans="1:11" ht="15.75" x14ac:dyDescent="0.25">
      <c r="A115" s="10">
        <v>32561</v>
      </c>
      <c r="B115" s="262" t="s">
        <v>217</v>
      </c>
      <c r="C115" s="263"/>
      <c r="D115" s="263"/>
      <c r="E115" s="263"/>
      <c r="F115" s="67" t="s">
        <v>8</v>
      </c>
      <c r="G115" s="29"/>
      <c r="H115" s="58"/>
      <c r="I115" s="190">
        <v>1</v>
      </c>
      <c r="J115" s="16">
        <f t="shared" si="9"/>
        <v>0</v>
      </c>
      <c r="K115" s="91"/>
    </row>
    <row r="116" spans="1:11" ht="15.75" x14ac:dyDescent="0.25">
      <c r="A116" s="10">
        <v>32561</v>
      </c>
      <c r="B116" s="13" t="s">
        <v>99</v>
      </c>
      <c r="C116" s="13"/>
      <c r="D116" s="13"/>
      <c r="E116" s="13"/>
      <c r="F116" s="67" t="s">
        <v>8</v>
      </c>
      <c r="G116" s="29"/>
      <c r="H116" s="249">
        <v>700</v>
      </c>
      <c r="I116" s="190">
        <v>1</v>
      </c>
      <c r="J116" s="16">
        <f t="shared" si="9"/>
        <v>0</v>
      </c>
      <c r="K116" s="91"/>
    </row>
    <row r="117" spans="1:11" ht="15.75" x14ac:dyDescent="0.25">
      <c r="A117" s="10">
        <v>32561</v>
      </c>
      <c r="B117" s="13" t="s">
        <v>219</v>
      </c>
      <c r="C117" s="13"/>
      <c r="D117" s="13"/>
      <c r="E117" s="13"/>
      <c r="F117" s="67" t="s">
        <v>8</v>
      </c>
      <c r="G117" s="29"/>
      <c r="H117" s="249">
        <v>1800</v>
      </c>
      <c r="I117" s="190">
        <v>1</v>
      </c>
      <c r="J117" s="16">
        <f t="shared" si="9"/>
        <v>0</v>
      </c>
      <c r="K117" s="91" t="s">
        <v>218</v>
      </c>
    </row>
    <row r="118" spans="1:11" ht="15.75" x14ac:dyDescent="0.25">
      <c r="A118" s="10">
        <v>30561</v>
      </c>
      <c r="B118" s="72" t="s">
        <v>126</v>
      </c>
      <c r="C118" s="13"/>
      <c r="D118" s="13"/>
      <c r="E118" s="14"/>
      <c r="F118" s="213" t="s">
        <v>27</v>
      </c>
      <c r="G118" s="29"/>
      <c r="H118" s="30"/>
      <c r="I118" s="190">
        <v>1</v>
      </c>
      <c r="J118" s="16">
        <f t="shared" si="8"/>
        <v>0</v>
      </c>
      <c r="K118" s="91"/>
    </row>
    <row r="119" spans="1:11" ht="15.75" x14ac:dyDescent="0.25">
      <c r="A119" s="10">
        <v>30561</v>
      </c>
      <c r="B119" s="275" t="s">
        <v>127</v>
      </c>
      <c r="C119" s="276"/>
      <c r="D119" s="276"/>
      <c r="E119" s="277"/>
      <c r="F119" s="213" t="s">
        <v>27</v>
      </c>
      <c r="G119" s="29"/>
      <c r="H119" s="30"/>
      <c r="I119" s="190">
        <v>1</v>
      </c>
      <c r="J119" s="16">
        <f t="shared" si="8"/>
        <v>0</v>
      </c>
      <c r="K119" s="91"/>
    </row>
    <row r="120" spans="1:11" ht="16.5" thickBot="1" x14ac:dyDescent="0.3">
      <c r="A120" s="11">
        <v>30561</v>
      </c>
      <c r="B120" s="21" t="s">
        <v>128</v>
      </c>
      <c r="C120" s="17"/>
      <c r="D120" s="17"/>
      <c r="E120" s="18"/>
      <c r="F120" s="214" t="s">
        <v>27</v>
      </c>
      <c r="G120" s="47"/>
      <c r="H120" s="48"/>
      <c r="I120" s="191">
        <v>1</v>
      </c>
      <c r="J120" s="16">
        <f t="shared" si="8"/>
        <v>0</v>
      </c>
      <c r="K120" s="186"/>
    </row>
    <row r="121" spans="1:11" ht="16.5" thickBot="1" x14ac:dyDescent="0.3">
      <c r="A121" s="102" t="s">
        <v>198</v>
      </c>
      <c r="B121" s="123" t="s">
        <v>129</v>
      </c>
      <c r="C121" s="108"/>
      <c r="D121" s="108"/>
      <c r="E121" s="109"/>
      <c r="F121" s="216"/>
      <c r="G121" s="103"/>
      <c r="H121" s="104"/>
      <c r="I121" s="117"/>
      <c r="J121" s="105">
        <f>SUM(J122:J125)</f>
        <v>0</v>
      </c>
      <c r="K121" s="106"/>
    </row>
    <row r="122" spans="1:11" ht="15.75" x14ac:dyDescent="0.25">
      <c r="A122" s="43">
        <v>16561</v>
      </c>
      <c r="B122" s="294" t="s">
        <v>130</v>
      </c>
      <c r="C122" s="294"/>
      <c r="D122" s="294"/>
      <c r="E122" s="291"/>
      <c r="F122" s="67" t="s">
        <v>95</v>
      </c>
      <c r="G122" s="77"/>
      <c r="H122" s="45"/>
      <c r="I122" s="189">
        <v>1</v>
      </c>
      <c r="J122" s="16">
        <f t="shared" ref="J122:J125" si="10">ROUND(G122*H122*I122,0)</f>
        <v>0</v>
      </c>
      <c r="K122" s="88"/>
    </row>
    <row r="123" spans="1:11" ht="15.75" x14ac:dyDescent="0.25">
      <c r="A123" s="12">
        <v>16561</v>
      </c>
      <c r="B123" s="276" t="s">
        <v>131</v>
      </c>
      <c r="C123" s="276"/>
      <c r="D123" s="276"/>
      <c r="E123" s="277"/>
      <c r="F123" s="67" t="s">
        <v>95</v>
      </c>
      <c r="G123" s="29"/>
      <c r="H123" s="30"/>
      <c r="I123" s="190">
        <v>1</v>
      </c>
      <c r="J123" s="16">
        <f t="shared" si="10"/>
        <v>0</v>
      </c>
      <c r="K123" s="91"/>
    </row>
    <row r="124" spans="1:11" ht="15.75" x14ac:dyDescent="0.25">
      <c r="A124" s="12">
        <v>16561</v>
      </c>
      <c r="B124" s="276" t="s">
        <v>132</v>
      </c>
      <c r="C124" s="276"/>
      <c r="D124" s="276"/>
      <c r="E124" s="277"/>
      <c r="F124" s="67" t="s">
        <v>95</v>
      </c>
      <c r="G124" s="29"/>
      <c r="H124" s="30"/>
      <c r="I124" s="190">
        <v>1</v>
      </c>
      <c r="J124" s="16">
        <f t="shared" si="10"/>
        <v>0</v>
      </c>
      <c r="K124" s="91"/>
    </row>
    <row r="125" spans="1:11" ht="16.5" thickBot="1" x14ac:dyDescent="0.3">
      <c r="A125" s="27">
        <v>16561</v>
      </c>
      <c r="B125" s="278" t="s">
        <v>133</v>
      </c>
      <c r="C125" s="278"/>
      <c r="D125" s="278"/>
      <c r="E125" s="278"/>
      <c r="F125" s="67" t="s">
        <v>95</v>
      </c>
      <c r="G125" s="29"/>
      <c r="H125" s="30"/>
      <c r="I125" s="190">
        <v>1</v>
      </c>
      <c r="J125" s="16">
        <f t="shared" si="10"/>
        <v>0</v>
      </c>
      <c r="K125" s="75"/>
    </row>
    <row r="126" spans="1:11" ht="16.5" thickBot="1" x14ac:dyDescent="0.3">
      <c r="A126" s="102" t="s">
        <v>143</v>
      </c>
      <c r="B126" s="295"/>
      <c r="C126" s="296"/>
      <c r="D126" s="296"/>
      <c r="E126" s="297"/>
      <c r="F126" s="215"/>
      <c r="G126" s="103"/>
      <c r="H126" s="104"/>
      <c r="I126" s="117"/>
      <c r="J126" s="105">
        <f>J133+J130+J127</f>
        <v>0</v>
      </c>
      <c r="K126" s="106"/>
    </row>
    <row r="127" spans="1:11" ht="16.5" thickBot="1" x14ac:dyDescent="0.3">
      <c r="A127" s="1">
        <v>310</v>
      </c>
      <c r="B127" s="164" t="s">
        <v>134</v>
      </c>
      <c r="C127" s="158"/>
      <c r="D127" s="158"/>
      <c r="E127" s="159"/>
      <c r="F127" s="225"/>
      <c r="G127" s="2"/>
      <c r="H127" s="161"/>
      <c r="I127" s="171"/>
      <c r="J127" s="4">
        <f>J128+J129</f>
        <v>0</v>
      </c>
      <c r="K127" s="5"/>
    </row>
    <row r="128" spans="1:11" ht="15.75" x14ac:dyDescent="0.25">
      <c r="A128" s="43">
        <v>17561</v>
      </c>
      <c r="B128" s="131" t="s">
        <v>135</v>
      </c>
      <c r="C128" s="62"/>
      <c r="D128" s="62"/>
      <c r="E128" s="63"/>
      <c r="F128" s="76" t="s">
        <v>27</v>
      </c>
      <c r="G128" s="77"/>
      <c r="H128" s="45"/>
      <c r="I128" s="197">
        <v>1</v>
      </c>
      <c r="J128" s="87"/>
      <c r="K128" s="88" t="s">
        <v>204</v>
      </c>
    </row>
    <row r="129" spans="1:11" ht="16.5" thickBot="1" x14ac:dyDescent="0.3">
      <c r="A129" s="12">
        <v>17561</v>
      </c>
      <c r="B129" s="132" t="s">
        <v>213</v>
      </c>
      <c r="C129" s="13"/>
      <c r="D129" s="13"/>
      <c r="E129" s="14"/>
      <c r="F129" s="208" t="s">
        <v>27</v>
      </c>
      <c r="G129" s="29"/>
      <c r="H129" s="30"/>
      <c r="I129" s="27">
        <v>1</v>
      </c>
      <c r="J129" s="74"/>
      <c r="K129" s="88" t="s">
        <v>204</v>
      </c>
    </row>
    <row r="130" spans="1:11" ht="16.5" thickBot="1" x14ac:dyDescent="0.3">
      <c r="A130" s="1">
        <v>310</v>
      </c>
      <c r="B130" s="170" t="s">
        <v>136</v>
      </c>
      <c r="C130" s="168"/>
      <c r="D130" s="168"/>
      <c r="E130" s="169"/>
      <c r="F130" s="225"/>
      <c r="G130" s="2"/>
      <c r="H130" s="161"/>
      <c r="I130" s="171"/>
      <c r="J130" s="4">
        <f>J131+J132</f>
        <v>0</v>
      </c>
      <c r="K130" s="5"/>
    </row>
    <row r="131" spans="1:11" ht="15.75" x14ac:dyDescent="0.25">
      <c r="A131" s="43">
        <v>17561</v>
      </c>
      <c r="B131" s="133" t="s">
        <v>212</v>
      </c>
      <c r="C131" s="55"/>
      <c r="D131" s="55"/>
      <c r="E131" s="89"/>
      <c r="F131" s="76" t="s">
        <v>27</v>
      </c>
      <c r="G131" s="77"/>
      <c r="H131" s="45"/>
      <c r="I131" s="198"/>
      <c r="J131" s="90"/>
      <c r="K131" s="88" t="s">
        <v>204</v>
      </c>
    </row>
    <row r="132" spans="1:11" ht="16.5" thickBot="1" x14ac:dyDescent="0.3">
      <c r="A132" s="12">
        <v>17561</v>
      </c>
      <c r="B132" s="300" t="s">
        <v>211</v>
      </c>
      <c r="C132" s="300"/>
      <c r="D132" s="300"/>
      <c r="E132" s="300"/>
      <c r="F132" s="208" t="s">
        <v>27</v>
      </c>
      <c r="G132" s="29"/>
      <c r="H132" s="30"/>
      <c r="I132" s="190">
        <v>1</v>
      </c>
      <c r="J132" s="74"/>
      <c r="K132" s="88" t="s">
        <v>204</v>
      </c>
    </row>
    <row r="133" spans="1:11" ht="16.5" thickBot="1" x14ac:dyDescent="0.3">
      <c r="A133" s="1">
        <v>310</v>
      </c>
      <c r="B133" s="171" t="s">
        <v>137</v>
      </c>
      <c r="C133" s="3"/>
      <c r="D133" s="3"/>
      <c r="E133" s="3"/>
      <c r="F133" s="217"/>
      <c r="G133" s="2"/>
      <c r="H133" s="161"/>
      <c r="I133" s="171"/>
      <c r="J133" s="4">
        <f>SUM(J134:J140)</f>
        <v>0</v>
      </c>
      <c r="K133" s="5"/>
    </row>
    <row r="134" spans="1:11" ht="15.75" x14ac:dyDescent="0.25">
      <c r="A134" s="43">
        <v>17561</v>
      </c>
      <c r="B134" s="260" t="s">
        <v>138</v>
      </c>
      <c r="C134" s="260"/>
      <c r="D134" s="260"/>
      <c r="E134" s="260"/>
      <c r="F134" s="76" t="s">
        <v>27</v>
      </c>
      <c r="G134" s="77"/>
      <c r="H134" s="45"/>
      <c r="I134" s="189">
        <v>1</v>
      </c>
      <c r="J134" s="65">
        <f t="shared" ref="J134:J140" si="11">ROUND(G134*H134*I134,0)</f>
        <v>0</v>
      </c>
      <c r="K134" s="88" t="s">
        <v>204</v>
      </c>
    </row>
    <row r="135" spans="1:11" ht="15.75" x14ac:dyDescent="0.25">
      <c r="A135" s="12">
        <v>17561</v>
      </c>
      <c r="B135" s="261" t="s">
        <v>139</v>
      </c>
      <c r="C135" s="261"/>
      <c r="D135" s="261"/>
      <c r="E135" s="261"/>
      <c r="F135" s="208" t="s">
        <v>27</v>
      </c>
      <c r="G135" s="29"/>
      <c r="H135" s="30"/>
      <c r="I135" s="190">
        <v>1</v>
      </c>
      <c r="J135" s="16">
        <f t="shared" si="11"/>
        <v>0</v>
      </c>
      <c r="K135" s="91"/>
    </row>
    <row r="136" spans="1:11" ht="15.75" x14ac:dyDescent="0.25">
      <c r="A136" s="12">
        <v>17561</v>
      </c>
      <c r="B136" s="261" t="s">
        <v>209</v>
      </c>
      <c r="C136" s="261"/>
      <c r="D136" s="261"/>
      <c r="E136" s="261"/>
      <c r="F136" s="208" t="s">
        <v>27</v>
      </c>
      <c r="G136" s="29"/>
      <c r="H136" s="30"/>
      <c r="I136" s="190">
        <v>1</v>
      </c>
      <c r="J136" s="16">
        <f t="shared" si="11"/>
        <v>0</v>
      </c>
      <c r="K136" s="91"/>
    </row>
    <row r="137" spans="1:11" ht="15.75" x14ac:dyDescent="0.25">
      <c r="A137" s="12">
        <v>17561</v>
      </c>
      <c r="B137" s="261" t="s">
        <v>140</v>
      </c>
      <c r="C137" s="261"/>
      <c r="D137" s="261"/>
      <c r="E137" s="261"/>
      <c r="F137" s="208" t="s">
        <v>27</v>
      </c>
      <c r="G137" s="29"/>
      <c r="H137" s="30"/>
      <c r="I137" s="190">
        <v>1</v>
      </c>
      <c r="J137" s="16">
        <f t="shared" si="11"/>
        <v>0</v>
      </c>
      <c r="K137" s="91"/>
    </row>
    <row r="138" spans="1:11" ht="15.75" x14ac:dyDescent="0.25">
      <c r="A138" s="12">
        <v>17561</v>
      </c>
      <c r="B138" s="261" t="s">
        <v>210</v>
      </c>
      <c r="C138" s="261"/>
      <c r="D138" s="261"/>
      <c r="E138" s="261"/>
      <c r="F138" s="208" t="s">
        <v>27</v>
      </c>
      <c r="G138" s="29"/>
      <c r="H138" s="30"/>
      <c r="I138" s="190">
        <v>1</v>
      </c>
      <c r="J138" s="16">
        <f t="shared" si="11"/>
        <v>0</v>
      </c>
      <c r="K138" s="91"/>
    </row>
    <row r="139" spans="1:11" ht="15.75" x14ac:dyDescent="0.25">
      <c r="A139" s="12">
        <v>17561</v>
      </c>
      <c r="B139" s="261" t="s">
        <v>141</v>
      </c>
      <c r="C139" s="261"/>
      <c r="D139" s="261"/>
      <c r="E139" s="261"/>
      <c r="F139" s="208" t="s">
        <v>27</v>
      </c>
      <c r="G139" s="29"/>
      <c r="H139" s="30"/>
      <c r="I139" s="190">
        <v>1</v>
      </c>
      <c r="J139" s="16">
        <f t="shared" si="11"/>
        <v>0</v>
      </c>
      <c r="K139" s="91"/>
    </row>
    <row r="140" spans="1:11" ht="16.5" thickBot="1" x14ac:dyDescent="0.3">
      <c r="A140" s="12">
        <v>17561</v>
      </c>
      <c r="B140" s="278" t="s">
        <v>142</v>
      </c>
      <c r="C140" s="278"/>
      <c r="D140" s="278"/>
      <c r="E140" s="278"/>
      <c r="F140" s="208" t="s">
        <v>27</v>
      </c>
      <c r="G140" s="29"/>
      <c r="H140" s="30"/>
      <c r="I140" s="190">
        <v>1</v>
      </c>
      <c r="J140" s="16">
        <f t="shared" si="11"/>
        <v>0</v>
      </c>
      <c r="K140" s="91"/>
    </row>
    <row r="141" spans="1:11" ht="16.5" thickBot="1" x14ac:dyDescent="0.3">
      <c r="A141" s="102" t="s">
        <v>164</v>
      </c>
      <c r="B141" s="124"/>
      <c r="C141" s="125"/>
      <c r="D141" s="125"/>
      <c r="E141" s="126"/>
      <c r="F141" s="216"/>
      <c r="G141" s="103"/>
      <c r="H141" s="104"/>
      <c r="I141" s="117"/>
      <c r="J141" s="105">
        <f>J162+J160+J158+J142</f>
        <v>0</v>
      </c>
      <c r="K141" s="106"/>
    </row>
    <row r="142" spans="1:11" ht="16.5" thickBot="1" x14ac:dyDescent="0.3">
      <c r="A142" s="1">
        <v>340</v>
      </c>
      <c r="B142" s="167" t="s">
        <v>144</v>
      </c>
      <c r="C142" s="172"/>
      <c r="D142" s="172"/>
      <c r="E142" s="173"/>
      <c r="F142" s="217"/>
      <c r="G142" s="2"/>
      <c r="H142" s="161"/>
      <c r="I142" s="171"/>
      <c r="J142" s="4">
        <f>SUM(J143:J157)</f>
        <v>0</v>
      </c>
      <c r="K142" s="5"/>
    </row>
    <row r="143" spans="1:11" ht="15.75" x14ac:dyDescent="0.25">
      <c r="A143" s="43">
        <v>16561</v>
      </c>
      <c r="B143" s="68" t="s">
        <v>145</v>
      </c>
      <c r="C143" s="53"/>
      <c r="D143" s="53"/>
      <c r="E143" s="52"/>
      <c r="F143" s="211" t="s">
        <v>27</v>
      </c>
      <c r="G143" s="77"/>
      <c r="H143" s="45"/>
      <c r="I143" s="189">
        <v>1</v>
      </c>
      <c r="J143" s="65">
        <f t="shared" ref="J143:J157" si="12">ROUND(G143*H143*I143,0)</f>
        <v>0</v>
      </c>
      <c r="K143" s="88"/>
    </row>
    <row r="144" spans="1:11" ht="15.75" x14ac:dyDescent="0.25">
      <c r="A144" s="12">
        <v>16561</v>
      </c>
      <c r="B144" s="100" t="s">
        <v>146</v>
      </c>
      <c r="C144" s="34"/>
      <c r="D144" s="34"/>
      <c r="E144" s="19"/>
      <c r="F144" s="211" t="s">
        <v>27</v>
      </c>
      <c r="G144" s="29"/>
      <c r="H144" s="30"/>
      <c r="I144" s="190">
        <v>1</v>
      </c>
      <c r="J144" s="16">
        <f t="shared" si="12"/>
        <v>0</v>
      </c>
      <c r="K144" s="91"/>
    </row>
    <row r="145" spans="1:11" ht="15.75" x14ac:dyDescent="0.25">
      <c r="A145" s="12">
        <v>16561</v>
      </c>
      <c r="B145" s="100" t="s">
        <v>147</v>
      </c>
      <c r="C145" s="34"/>
      <c r="D145" s="34"/>
      <c r="E145" s="19"/>
      <c r="F145" s="211" t="s">
        <v>27</v>
      </c>
      <c r="G145" s="29"/>
      <c r="H145" s="30"/>
      <c r="I145" s="190">
        <v>1</v>
      </c>
      <c r="J145" s="16">
        <f>ROUND(G145*H145*I145,0)</f>
        <v>0</v>
      </c>
      <c r="K145" s="91"/>
    </row>
    <row r="146" spans="1:11" ht="15.75" x14ac:dyDescent="0.25">
      <c r="A146" s="12">
        <v>16561</v>
      </c>
      <c r="B146" s="100" t="s">
        <v>148</v>
      </c>
      <c r="C146" s="34"/>
      <c r="D146" s="34"/>
      <c r="E146" s="19"/>
      <c r="F146" s="208" t="s">
        <v>27</v>
      </c>
      <c r="G146" s="29"/>
      <c r="H146" s="30"/>
      <c r="I146" s="190">
        <v>1</v>
      </c>
      <c r="J146" s="16">
        <f t="shared" si="12"/>
        <v>0</v>
      </c>
      <c r="K146" s="91"/>
    </row>
    <row r="147" spans="1:11" ht="15.75" x14ac:dyDescent="0.25">
      <c r="A147" s="12">
        <v>16561</v>
      </c>
      <c r="B147" s="100" t="s">
        <v>149</v>
      </c>
      <c r="C147" s="34"/>
      <c r="D147" s="34"/>
      <c r="E147" s="19"/>
      <c r="F147" s="208" t="s">
        <v>27</v>
      </c>
      <c r="G147" s="29"/>
      <c r="H147" s="30"/>
      <c r="I147" s="190">
        <v>1</v>
      </c>
      <c r="J147" s="16">
        <f t="shared" si="12"/>
        <v>0</v>
      </c>
      <c r="K147" s="91"/>
    </row>
    <row r="148" spans="1:11" ht="15.75" x14ac:dyDescent="0.25">
      <c r="A148" s="12">
        <v>16561</v>
      </c>
      <c r="B148" s="100" t="s">
        <v>206</v>
      </c>
      <c r="C148" s="34"/>
      <c r="D148" s="34"/>
      <c r="E148" s="19"/>
      <c r="F148" s="211" t="s">
        <v>27</v>
      </c>
      <c r="G148" s="29"/>
      <c r="H148" s="30"/>
      <c r="I148" s="190">
        <v>1</v>
      </c>
      <c r="J148" s="16">
        <f t="shared" si="12"/>
        <v>0</v>
      </c>
      <c r="K148" s="91"/>
    </row>
    <row r="149" spans="1:11" ht="15.75" x14ac:dyDescent="0.25">
      <c r="A149" s="12">
        <v>16561</v>
      </c>
      <c r="B149" s="100" t="s">
        <v>184</v>
      </c>
      <c r="C149" s="34"/>
      <c r="D149" s="34"/>
      <c r="E149" s="19"/>
      <c r="F149" s="211" t="s">
        <v>27</v>
      </c>
      <c r="G149" s="29"/>
      <c r="H149" s="30"/>
      <c r="I149" s="190">
        <v>1</v>
      </c>
      <c r="J149" s="16">
        <f t="shared" si="12"/>
        <v>0</v>
      </c>
      <c r="K149" s="91"/>
    </row>
    <row r="150" spans="1:11" ht="15.75" x14ac:dyDescent="0.25">
      <c r="A150" s="12">
        <v>16561</v>
      </c>
      <c r="B150" s="100" t="s">
        <v>150</v>
      </c>
      <c r="C150" s="34"/>
      <c r="D150" s="34"/>
      <c r="E150" s="19"/>
      <c r="F150" s="211" t="s">
        <v>27</v>
      </c>
      <c r="G150" s="29"/>
      <c r="H150" s="30"/>
      <c r="I150" s="190">
        <v>1</v>
      </c>
      <c r="J150" s="16">
        <f t="shared" si="12"/>
        <v>0</v>
      </c>
      <c r="K150" s="91"/>
    </row>
    <row r="151" spans="1:11" ht="15.75" x14ac:dyDescent="0.25">
      <c r="A151" s="12">
        <v>16561</v>
      </c>
      <c r="B151" s="100" t="s">
        <v>207</v>
      </c>
      <c r="C151" s="34"/>
      <c r="D151" s="34"/>
      <c r="E151" s="19"/>
      <c r="F151" s="208" t="s">
        <v>27</v>
      </c>
      <c r="G151" s="29"/>
      <c r="H151" s="30"/>
      <c r="I151" s="190">
        <v>1</v>
      </c>
      <c r="J151" s="16">
        <f>ROUND(G151*H151*I151,0)</f>
        <v>0</v>
      </c>
      <c r="K151" s="91"/>
    </row>
    <row r="152" spans="1:11" ht="15.75" x14ac:dyDescent="0.25">
      <c r="A152" s="12">
        <v>16561</v>
      </c>
      <c r="B152" s="100" t="s">
        <v>151</v>
      </c>
      <c r="C152" s="34"/>
      <c r="D152" s="34"/>
      <c r="E152" s="19"/>
      <c r="F152" s="211" t="s">
        <v>27</v>
      </c>
      <c r="G152" s="29"/>
      <c r="H152" s="30"/>
      <c r="I152" s="190">
        <v>1</v>
      </c>
      <c r="J152" s="16">
        <f t="shared" si="12"/>
        <v>0</v>
      </c>
      <c r="K152" s="91"/>
    </row>
    <row r="153" spans="1:11" ht="35.25" customHeight="1" x14ac:dyDescent="0.25">
      <c r="A153" s="12">
        <v>16561</v>
      </c>
      <c r="B153" s="275" t="s">
        <v>185</v>
      </c>
      <c r="C153" s="276"/>
      <c r="D153" s="276"/>
      <c r="E153" s="277"/>
      <c r="F153" s="211" t="s">
        <v>27</v>
      </c>
      <c r="G153" s="29"/>
      <c r="H153" s="30"/>
      <c r="I153" s="190">
        <v>1</v>
      </c>
      <c r="J153" s="16">
        <f t="shared" si="12"/>
        <v>0</v>
      </c>
      <c r="K153" s="91"/>
    </row>
    <row r="154" spans="1:11" ht="15.75" x14ac:dyDescent="0.25">
      <c r="A154" s="12">
        <v>16561</v>
      </c>
      <c r="B154" s="100" t="s">
        <v>152</v>
      </c>
      <c r="C154" s="34"/>
      <c r="D154" s="34"/>
      <c r="E154" s="19"/>
      <c r="F154" s="211" t="s">
        <v>27</v>
      </c>
      <c r="G154" s="29"/>
      <c r="H154" s="30"/>
      <c r="I154" s="190">
        <v>1</v>
      </c>
      <c r="J154" s="16">
        <f t="shared" si="12"/>
        <v>0</v>
      </c>
      <c r="K154" s="91"/>
    </row>
    <row r="155" spans="1:11" ht="15.75" x14ac:dyDescent="0.25">
      <c r="A155" s="12">
        <v>16561</v>
      </c>
      <c r="B155" s="99" t="s">
        <v>153</v>
      </c>
      <c r="C155" s="34"/>
      <c r="D155" s="34"/>
      <c r="E155" s="19"/>
      <c r="F155" s="208" t="s">
        <v>27</v>
      </c>
      <c r="G155" s="29"/>
      <c r="H155" s="30"/>
      <c r="I155" s="190">
        <v>1</v>
      </c>
      <c r="J155" s="16">
        <f t="shared" si="12"/>
        <v>0</v>
      </c>
      <c r="K155" s="91" t="s">
        <v>214</v>
      </c>
    </row>
    <row r="156" spans="1:11" ht="15.75" x14ac:dyDescent="0.25">
      <c r="A156" s="12">
        <v>16561</v>
      </c>
      <c r="B156" s="263" t="s">
        <v>186</v>
      </c>
      <c r="C156" s="263"/>
      <c r="D156" s="263"/>
      <c r="E156" s="264"/>
      <c r="F156" s="208" t="s">
        <v>27</v>
      </c>
      <c r="G156" s="29"/>
      <c r="H156" s="30"/>
      <c r="I156" s="190">
        <v>1</v>
      </c>
      <c r="J156" s="16">
        <f t="shared" si="12"/>
        <v>0</v>
      </c>
      <c r="K156" s="91"/>
    </row>
    <row r="157" spans="1:11" ht="16.5" thickBot="1" x14ac:dyDescent="0.3">
      <c r="A157" s="46">
        <v>16561</v>
      </c>
      <c r="B157" s="134" t="s">
        <v>154</v>
      </c>
      <c r="C157" s="17"/>
      <c r="D157" s="17"/>
      <c r="E157" s="18"/>
      <c r="F157" s="210" t="s">
        <v>27</v>
      </c>
      <c r="G157" s="47"/>
      <c r="H157" s="48"/>
      <c r="I157" s="191">
        <v>1</v>
      </c>
      <c r="J157" s="24">
        <f t="shared" si="12"/>
        <v>0</v>
      </c>
      <c r="K157" s="94"/>
    </row>
    <row r="158" spans="1:11" ht="16.5" thickBot="1" x14ac:dyDescent="0.3">
      <c r="A158" s="1">
        <v>340</v>
      </c>
      <c r="B158" s="298" t="s">
        <v>155</v>
      </c>
      <c r="C158" s="298"/>
      <c r="D158" s="298"/>
      <c r="E158" s="299"/>
      <c r="F158" s="230"/>
      <c r="G158" s="2"/>
      <c r="H158" s="161"/>
      <c r="I158" s="199"/>
      <c r="J158" s="4">
        <f>J159</f>
        <v>0</v>
      </c>
      <c r="K158" s="5"/>
    </row>
    <row r="159" spans="1:11" ht="47.25" x14ac:dyDescent="0.25">
      <c r="A159" s="25">
        <v>16561</v>
      </c>
      <c r="B159" s="301" t="s">
        <v>155</v>
      </c>
      <c r="C159" s="289"/>
      <c r="D159" s="289"/>
      <c r="E159" s="290"/>
      <c r="F159" s="76" t="s">
        <v>27</v>
      </c>
      <c r="G159" s="77"/>
      <c r="H159" s="45"/>
      <c r="I159" s="200">
        <v>1</v>
      </c>
      <c r="J159" s="65">
        <f>ROUND(G159*H159*I159,0)</f>
        <v>0</v>
      </c>
      <c r="K159" s="187" t="s">
        <v>156</v>
      </c>
    </row>
    <row r="160" spans="1:11" ht="15.75" x14ac:dyDescent="0.25">
      <c r="A160" s="6">
        <v>340</v>
      </c>
      <c r="B160" s="232" t="s">
        <v>157</v>
      </c>
      <c r="C160" s="233"/>
      <c r="D160" s="233"/>
      <c r="E160" s="234"/>
      <c r="F160" s="235" t="s">
        <v>27</v>
      </c>
      <c r="G160" s="7"/>
      <c r="H160" s="236"/>
      <c r="I160" s="237"/>
      <c r="J160" s="238">
        <f>J161</f>
        <v>0</v>
      </c>
      <c r="K160" s="239"/>
    </row>
    <row r="161" spans="1:11" ht="15.75" x14ac:dyDescent="0.25">
      <c r="A161" s="25">
        <v>16561</v>
      </c>
      <c r="B161" s="137" t="s">
        <v>158</v>
      </c>
      <c r="C161" s="135"/>
      <c r="D161" s="135"/>
      <c r="E161" s="136"/>
      <c r="F161" s="208" t="s">
        <v>27</v>
      </c>
      <c r="G161" s="29"/>
      <c r="H161" s="30"/>
      <c r="I161" s="190">
        <v>1</v>
      </c>
      <c r="J161" s="16">
        <f>ROUND(G161*H161*I161,0)</f>
        <v>0</v>
      </c>
      <c r="K161" s="91" t="s">
        <v>205</v>
      </c>
    </row>
    <row r="162" spans="1:11" ht="15.75" x14ac:dyDescent="0.25">
      <c r="A162" s="6">
        <v>340</v>
      </c>
      <c r="B162" s="240" t="s">
        <v>159</v>
      </c>
      <c r="C162" s="241"/>
      <c r="D162" s="241"/>
      <c r="E162" s="242"/>
      <c r="F162" s="243" t="s">
        <v>27</v>
      </c>
      <c r="G162" s="7"/>
      <c r="H162" s="236"/>
      <c r="I162" s="237"/>
      <c r="J162" s="238">
        <f>SUM(J163:J166)</f>
        <v>0</v>
      </c>
      <c r="K162" s="239"/>
    </row>
    <row r="163" spans="1:11" ht="15.75" x14ac:dyDescent="0.25">
      <c r="A163" s="12">
        <v>16561</v>
      </c>
      <c r="B163" s="100" t="s">
        <v>160</v>
      </c>
      <c r="C163" s="34"/>
      <c r="D163" s="34"/>
      <c r="E163" s="19"/>
      <c r="F163" s="208" t="s">
        <v>27</v>
      </c>
      <c r="G163" s="29"/>
      <c r="H163" s="30"/>
      <c r="I163" s="190">
        <v>1</v>
      </c>
      <c r="J163" s="16">
        <f t="shared" ref="J163:J166" si="13">ROUND(G163*H163*I163,0)</f>
        <v>0</v>
      </c>
      <c r="K163" s="91"/>
    </row>
    <row r="164" spans="1:11" ht="15.75" x14ac:dyDescent="0.25">
      <c r="A164" s="12">
        <v>16561</v>
      </c>
      <c r="B164" s="100" t="s">
        <v>161</v>
      </c>
      <c r="C164" s="34"/>
      <c r="D164" s="34"/>
      <c r="E164" s="19"/>
      <c r="F164" s="208" t="s">
        <v>27</v>
      </c>
      <c r="G164" s="29"/>
      <c r="H164" s="30"/>
      <c r="I164" s="190">
        <v>1</v>
      </c>
      <c r="J164" s="16"/>
      <c r="K164" s="91"/>
    </row>
    <row r="165" spans="1:11" ht="15.75" x14ac:dyDescent="0.25">
      <c r="A165" s="12">
        <v>16561</v>
      </c>
      <c r="B165" s="302" t="s">
        <v>162</v>
      </c>
      <c r="C165" s="302"/>
      <c r="D165" s="302"/>
      <c r="E165" s="303"/>
      <c r="F165" s="208" t="s">
        <v>27</v>
      </c>
      <c r="G165" s="29"/>
      <c r="H165" s="30"/>
      <c r="I165" s="190">
        <v>1</v>
      </c>
      <c r="J165" s="16">
        <f t="shared" si="13"/>
        <v>0</v>
      </c>
      <c r="K165" s="91"/>
    </row>
    <row r="166" spans="1:11" ht="16.5" thickBot="1" x14ac:dyDescent="0.3">
      <c r="A166" s="12">
        <v>16561</v>
      </c>
      <c r="B166" s="100" t="s">
        <v>163</v>
      </c>
      <c r="C166" s="34"/>
      <c r="D166" s="34"/>
      <c r="E166" s="19"/>
      <c r="F166" s="208" t="s">
        <v>27</v>
      </c>
      <c r="G166" s="29"/>
      <c r="H166" s="30"/>
      <c r="I166" s="190">
        <v>1</v>
      </c>
      <c r="J166" s="16">
        <f t="shared" si="13"/>
        <v>0</v>
      </c>
      <c r="K166" s="91"/>
    </row>
    <row r="167" spans="1:11" ht="16.5" thickBot="1" x14ac:dyDescent="0.3">
      <c r="A167" s="102" t="s">
        <v>194</v>
      </c>
      <c r="B167" s="124"/>
      <c r="C167" s="125"/>
      <c r="D167" s="125"/>
      <c r="E167" s="126"/>
      <c r="F167" s="216"/>
      <c r="G167" s="103"/>
      <c r="H167" s="104"/>
      <c r="I167" s="117"/>
      <c r="J167" s="105">
        <f>J141+J126+J121+J71+J17+J15+J13+J7</f>
        <v>0</v>
      </c>
      <c r="K167" s="106"/>
    </row>
    <row r="168" spans="1:11" ht="15.75" x14ac:dyDescent="0.25">
      <c r="A168" s="43">
        <v>16561</v>
      </c>
      <c r="B168" s="92"/>
      <c r="C168" s="53"/>
      <c r="D168" s="53"/>
      <c r="E168" s="52"/>
      <c r="F168" s="76"/>
      <c r="G168" s="77"/>
      <c r="H168" s="45"/>
      <c r="I168" s="198"/>
      <c r="J168" s="87">
        <f>J7+J13+J18+J31+J35+J42+J45+J74+J84+J121+J142+J158+J160+J162</f>
        <v>0</v>
      </c>
      <c r="K168" s="88"/>
    </row>
    <row r="169" spans="1:11" ht="15.75" x14ac:dyDescent="0.25">
      <c r="A169" s="12">
        <v>17561</v>
      </c>
      <c r="B169" s="33"/>
      <c r="C169" s="34"/>
      <c r="D169" s="34"/>
      <c r="E169" s="19"/>
      <c r="F169" s="208"/>
      <c r="G169" s="29"/>
      <c r="H169" s="30"/>
      <c r="I169" s="201"/>
      <c r="J169" s="74">
        <f>J126</f>
        <v>0</v>
      </c>
      <c r="K169" s="91"/>
    </row>
    <row r="170" spans="1:11" ht="15.75" x14ac:dyDescent="0.25">
      <c r="A170" s="12">
        <v>19561</v>
      </c>
      <c r="B170" s="33"/>
      <c r="C170" s="34"/>
      <c r="D170" s="34"/>
      <c r="E170" s="19"/>
      <c r="F170" s="208"/>
      <c r="G170" s="29"/>
      <c r="H170" s="30"/>
      <c r="I170" s="201"/>
      <c r="J170" s="74">
        <f>J68+J69+J70</f>
        <v>0</v>
      </c>
      <c r="K170" s="91"/>
    </row>
    <row r="171" spans="1:11" ht="15.75" x14ac:dyDescent="0.25">
      <c r="A171" s="12">
        <v>14569</v>
      </c>
      <c r="B171" s="33"/>
      <c r="C171" s="34"/>
      <c r="D171" s="34"/>
      <c r="E171" s="19"/>
      <c r="F171" s="208"/>
      <c r="G171" s="29"/>
      <c r="H171" s="30"/>
      <c r="I171" s="201"/>
      <c r="J171" s="74">
        <f>J16</f>
        <v>0</v>
      </c>
      <c r="K171" s="91"/>
    </row>
    <row r="172" spans="1:11" ht="15.75" x14ac:dyDescent="0.25">
      <c r="A172" s="10">
        <v>30561</v>
      </c>
      <c r="B172" s="33"/>
      <c r="C172" s="34"/>
      <c r="D172" s="34"/>
      <c r="E172" s="19"/>
      <c r="F172" s="208"/>
      <c r="G172" s="29"/>
      <c r="H172" s="30"/>
      <c r="I172" s="201"/>
      <c r="J172" s="74">
        <f>J118+J119+J120</f>
        <v>0</v>
      </c>
      <c r="K172" s="91"/>
    </row>
    <row r="173" spans="1:11" ht="15.75" x14ac:dyDescent="0.25">
      <c r="A173" s="10">
        <v>32561</v>
      </c>
      <c r="B173" s="33"/>
      <c r="C173" s="34"/>
      <c r="D173" s="34"/>
      <c r="E173" s="19"/>
      <c r="F173" s="208"/>
      <c r="G173" s="29"/>
      <c r="H173" s="30"/>
      <c r="I173" s="201"/>
      <c r="J173" s="74">
        <f>J114+J115+J116+J117</f>
        <v>0</v>
      </c>
      <c r="K173" s="91"/>
    </row>
    <row r="174" spans="1:11" ht="15.75" x14ac:dyDescent="0.25">
      <c r="A174" s="11">
        <v>34561</v>
      </c>
      <c r="B174" s="85"/>
      <c r="C174" s="59"/>
      <c r="D174" s="59"/>
      <c r="E174" s="22"/>
      <c r="F174" s="204"/>
      <c r="G174" s="47"/>
      <c r="H174" s="48"/>
      <c r="I174" s="202"/>
      <c r="J174" s="93">
        <f>J113</f>
        <v>0</v>
      </c>
      <c r="K174" s="94"/>
    </row>
    <row r="175" spans="1:11" ht="15.75" x14ac:dyDescent="0.25">
      <c r="A175" s="11">
        <v>35561</v>
      </c>
      <c r="B175" s="85"/>
      <c r="C175" s="59"/>
      <c r="D175" s="59"/>
      <c r="E175" s="22"/>
      <c r="F175" s="204"/>
      <c r="G175" s="47"/>
      <c r="H175" s="48"/>
      <c r="I175" s="202"/>
      <c r="J175" s="93">
        <f>J29+J30</f>
        <v>0</v>
      </c>
      <c r="K175" s="94"/>
    </row>
    <row r="176" spans="1:11" ht="15.75" x14ac:dyDescent="0.25">
      <c r="A176" s="10">
        <v>34562</v>
      </c>
      <c r="B176" s="85"/>
      <c r="C176" s="59"/>
      <c r="D176" s="59"/>
      <c r="E176" s="22"/>
      <c r="F176" s="204"/>
      <c r="G176" s="47"/>
      <c r="H176" s="48"/>
      <c r="I176" s="202"/>
      <c r="J176" s="93">
        <f>J73</f>
        <v>0</v>
      </c>
      <c r="K176" s="94"/>
    </row>
    <row r="177" spans="1:12" ht="15.75" x14ac:dyDescent="0.25">
      <c r="A177" s="10">
        <v>34563</v>
      </c>
      <c r="B177" s="85"/>
      <c r="C177" s="59"/>
      <c r="D177" s="59"/>
      <c r="E177" s="22"/>
      <c r="F177" s="204"/>
      <c r="G177" s="47"/>
      <c r="H177" s="48"/>
      <c r="I177" s="202"/>
      <c r="J177" s="93">
        <f>J40</f>
        <v>0</v>
      </c>
      <c r="K177" s="94"/>
    </row>
    <row r="178" spans="1:12" ht="15.75" x14ac:dyDescent="0.25">
      <c r="A178" s="10">
        <v>34564</v>
      </c>
      <c r="B178" s="85"/>
      <c r="C178" s="59"/>
      <c r="D178" s="59"/>
      <c r="E178" s="22"/>
      <c r="F178" s="204"/>
      <c r="G178" s="47"/>
      <c r="H178" s="48"/>
      <c r="I178" s="202"/>
      <c r="J178" s="93">
        <f>J65</f>
        <v>0</v>
      </c>
      <c r="K178" s="94"/>
    </row>
    <row r="179" spans="1:12" ht="15.75" x14ac:dyDescent="0.25">
      <c r="A179" s="10">
        <v>34565</v>
      </c>
      <c r="B179" s="85"/>
      <c r="C179" s="59"/>
      <c r="D179" s="59"/>
      <c r="E179" s="22"/>
      <c r="F179" s="204"/>
      <c r="G179" s="47"/>
      <c r="H179" s="48"/>
      <c r="I179" s="202"/>
      <c r="J179" s="93">
        <f>J66</f>
        <v>0</v>
      </c>
      <c r="K179" s="94"/>
    </row>
    <row r="180" spans="1:12" ht="15.75" x14ac:dyDescent="0.25">
      <c r="A180" s="10">
        <v>34566</v>
      </c>
      <c r="B180" s="85"/>
      <c r="C180" s="59"/>
      <c r="D180" s="59"/>
      <c r="E180" s="22"/>
      <c r="F180" s="204"/>
      <c r="G180" s="47"/>
      <c r="H180" s="48"/>
      <c r="I180" s="202"/>
      <c r="J180" s="93">
        <f>J67</f>
        <v>0</v>
      </c>
      <c r="K180" s="94"/>
    </row>
    <row r="181" spans="1:12" ht="16.5" thickBot="1" x14ac:dyDescent="0.3">
      <c r="A181" s="10">
        <v>34567</v>
      </c>
      <c r="B181" s="85"/>
      <c r="C181" s="59"/>
      <c r="D181" s="59"/>
      <c r="E181" s="22"/>
      <c r="F181" s="204"/>
      <c r="G181" s="47"/>
      <c r="H181" s="48"/>
      <c r="I181" s="202"/>
      <c r="J181" s="93">
        <f>J39+J41</f>
        <v>0</v>
      </c>
      <c r="K181" s="94"/>
    </row>
    <row r="182" spans="1:12" ht="16.5" thickBot="1" x14ac:dyDescent="0.3">
      <c r="A182" s="102" t="s">
        <v>165</v>
      </c>
      <c r="B182" s="140"/>
      <c r="C182" s="141"/>
      <c r="D182" s="141"/>
      <c r="E182" s="142"/>
      <c r="F182" s="216"/>
      <c r="G182" s="103"/>
      <c r="H182" s="104"/>
      <c r="I182" s="117"/>
      <c r="J182" s="143">
        <f>SUM(J168:J181)</f>
        <v>0</v>
      </c>
      <c r="K182" s="106"/>
    </row>
    <row r="185" spans="1:12" ht="15.75" x14ac:dyDescent="0.25">
      <c r="D185" s="138"/>
      <c r="E185" s="138"/>
      <c r="F185" s="231"/>
      <c r="G185" s="138"/>
      <c r="H185" s="139"/>
      <c r="I185" s="188"/>
      <c r="J185" s="138"/>
      <c r="K185" s="188"/>
      <c r="L185" s="138"/>
    </row>
    <row r="186" spans="1:12" ht="15.75" x14ac:dyDescent="0.25">
      <c r="D186" s="138"/>
      <c r="E186" s="138"/>
      <c r="F186" s="231"/>
      <c r="G186" s="138"/>
      <c r="H186" s="139"/>
      <c r="I186" s="188"/>
      <c r="J186" s="138"/>
      <c r="K186" s="188"/>
      <c r="L186" s="138"/>
    </row>
    <row r="187" spans="1:12" ht="15.75" x14ac:dyDescent="0.25">
      <c r="D187" s="138"/>
      <c r="E187" s="138" t="s">
        <v>167</v>
      </c>
      <c r="F187" s="231" t="s">
        <v>169</v>
      </c>
      <c r="G187" s="138"/>
      <c r="H187" s="139"/>
      <c r="I187" s="188" t="s">
        <v>169</v>
      </c>
      <c r="J187" s="138"/>
      <c r="K187" s="188"/>
      <c r="L187" s="138"/>
    </row>
    <row r="188" spans="1:12" ht="15.75" x14ac:dyDescent="0.25">
      <c r="D188" s="138"/>
      <c r="F188" s="304" t="s">
        <v>170</v>
      </c>
      <c r="G188" s="304"/>
      <c r="H188" s="139"/>
      <c r="I188" s="304" t="s">
        <v>171</v>
      </c>
      <c r="J188" s="304"/>
      <c r="K188" s="188"/>
      <c r="L188" s="138"/>
    </row>
    <row r="189" spans="1:12" ht="15.75" x14ac:dyDescent="0.25">
      <c r="D189" s="138"/>
      <c r="E189" s="138" t="s">
        <v>168</v>
      </c>
      <c r="F189" s="231" t="s">
        <v>169</v>
      </c>
      <c r="G189" s="138"/>
      <c r="H189" s="139"/>
      <c r="I189" s="188" t="s">
        <v>169</v>
      </c>
      <c r="J189" s="138"/>
      <c r="K189" s="188"/>
      <c r="L189" s="138"/>
    </row>
    <row r="190" spans="1:12" ht="15.75" x14ac:dyDescent="0.25">
      <c r="D190" s="138"/>
      <c r="E190" s="138"/>
      <c r="F190" s="304" t="s">
        <v>170</v>
      </c>
      <c r="G190" s="304"/>
      <c r="H190" s="139"/>
      <c r="I190" s="304" t="s">
        <v>171</v>
      </c>
      <c r="J190" s="304"/>
      <c r="K190" s="188"/>
      <c r="L190" s="138"/>
    </row>
    <row r="191" spans="1:12" ht="15.75" x14ac:dyDescent="0.25">
      <c r="D191" s="138"/>
      <c r="E191" s="138"/>
      <c r="F191" s="231"/>
      <c r="G191" s="138"/>
      <c r="H191" s="139"/>
      <c r="I191" s="188"/>
      <c r="J191" s="138"/>
      <c r="K191" s="188"/>
      <c r="L191" s="138"/>
    </row>
  </sheetData>
  <mergeCells count="73">
    <mergeCell ref="B159:E159"/>
    <mergeCell ref="B165:E165"/>
    <mergeCell ref="F188:G188"/>
    <mergeCell ref="I188:J188"/>
    <mergeCell ref="F190:G190"/>
    <mergeCell ref="I190:J190"/>
    <mergeCell ref="B126:E126"/>
    <mergeCell ref="B156:E156"/>
    <mergeCell ref="B158:E158"/>
    <mergeCell ref="B153:E153"/>
    <mergeCell ref="B135:E135"/>
    <mergeCell ref="B136:E136"/>
    <mergeCell ref="B137:E137"/>
    <mergeCell ref="B138:E138"/>
    <mergeCell ref="B139:E139"/>
    <mergeCell ref="B140:E140"/>
    <mergeCell ref="B134:E134"/>
    <mergeCell ref="B132:E132"/>
    <mergeCell ref="B125:E125"/>
    <mergeCell ref="B107:E107"/>
    <mergeCell ref="B108:E108"/>
    <mergeCell ref="B119:E119"/>
    <mergeCell ref="B122:E122"/>
    <mergeCell ref="B123:E123"/>
    <mergeCell ref="B124:E124"/>
    <mergeCell ref="B115:E115"/>
    <mergeCell ref="B106:E106"/>
    <mergeCell ref="B80:E80"/>
    <mergeCell ref="B83:E83"/>
    <mergeCell ref="B88:E88"/>
    <mergeCell ref="B89:E89"/>
    <mergeCell ref="B90:E90"/>
    <mergeCell ref="B91:E91"/>
    <mergeCell ref="B103:E103"/>
    <mergeCell ref="B104:E104"/>
    <mergeCell ref="B105:E105"/>
    <mergeCell ref="B79:E79"/>
    <mergeCell ref="B62:E62"/>
    <mergeCell ref="B64:E64"/>
    <mergeCell ref="B68:E68"/>
    <mergeCell ref="B69:E69"/>
    <mergeCell ref="B70:E70"/>
    <mergeCell ref="B72:E72"/>
    <mergeCell ref="B66:E66"/>
    <mergeCell ref="B67:E67"/>
    <mergeCell ref="B71:E71"/>
    <mergeCell ref="B73:E73"/>
    <mergeCell ref="B75:E75"/>
    <mergeCell ref="B76:E76"/>
    <mergeCell ref="B77:E77"/>
    <mergeCell ref="B78:E78"/>
    <mergeCell ref="B59:E59"/>
    <mergeCell ref="B42:E42"/>
    <mergeCell ref="B50:E50"/>
    <mergeCell ref="B51:E51"/>
    <mergeCell ref="B52:E52"/>
    <mergeCell ref="B53:E53"/>
    <mergeCell ref="B54:E54"/>
    <mergeCell ref="B56:E56"/>
    <mergeCell ref="B57:E57"/>
    <mergeCell ref="B58:E58"/>
    <mergeCell ref="B15:E15"/>
    <mergeCell ref="B16:E16"/>
    <mergeCell ref="B19:E19"/>
    <mergeCell ref="B21:E21"/>
    <mergeCell ref="B17:E17"/>
    <mergeCell ref="B12:E12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2024-03-26T11:56:14Z</dcterms:modified>
</cp:coreProperties>
</file>